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nri02\Desktop\R2_fukuchi\HP掲載\経営比較分析表\H30\"/>
    </mc:Choice>
  </mc:AlternateContent>
  <workbookProtection workbookAlgorithmName="SHA-512" workbookHashValue="zMqxyQ1WhmcPlKe8y+aq4+PdcLdsN4NOSJUM9CRUib3iuNR5msea8j+wbKXk1FiUhcGD/YyD05J/AioQoldngA==" workbookSaltValue="9tFH1MsYSw/ubP7nwmaet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<sst xmlns="http://schemas.openxmlformats.org/spreadsheetml/2006/main" count="220" uniqueCount="108">
  <si>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</si>
  <si>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</si>
  <si>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</si>
  <si>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</si>
  <si>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</si>
  <si>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</si>
  <si>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</si>
  <si>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</si>
  <si>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</si>
  <si>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</si>
  <si>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</si>
  <si>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</si>
  <si>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</si>
  <si>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</si>
  <si>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</si>
  <si>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</si>
  <si>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</si>
  <si>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</si>
  <si>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</si>
  <si>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</si>
  <si>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</si>
  <si>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</si>
  <si>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</si>
  <si>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</si>
  <si>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</si>
  <si>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</si>
  <si>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</si>
  <si>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</si>
  <si>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</si>
  <si>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</si>
  <si>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</si>
  <si>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</si>
  <si>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</si>
  <si>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</si>
  <si>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</si>
  <si>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</si>
  <si>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</si>
  <si>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</si>
  <si>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</si>
  <si>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</si>
  <si>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</si>
  <si>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</si>
  <si>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</si>
  <si>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</si>
  <si>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</si>
  <si>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</si>
  <si>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</si>
  <si>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</si>
  <si>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</si>
  <si>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</si>
  <si>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</si>
  <si>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</si>
  <si>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</si>
  <si>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</si>
  <si>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</si>
  <si>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</si>
  <si>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</si>
  <si>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</si>
  <si>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</si>
  <si>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</si>
  <si>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</si>
  <si>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</si>
  <si>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</si>
  <si>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</si>
  <si>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</si>
  <si>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</si>
  <si>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</si>
  <si>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</si>
  <si>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</si>
  <si>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</si>
  <si>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</si>
  <si>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</si>
  <si>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</si>
  <si>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</si>
  <si>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</si>
  <si>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</si>
  <si>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</si>
  <si>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</si>
  <si>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</si>
  <si>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</si>
  <si>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</si>
  <si>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</si>
  <si>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</si>
  <si>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</si>
  <si>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</si>
  <si>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</si>
  <si>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</si>
  <si>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</si>
  <si>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</si>
  <si>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</si>
  <si>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</si>
  <si>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</si>
  <si>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</si>
  <si>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鳥栖市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</si>
  <si>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</si>
  <si>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</si>
  <si>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</si>
  <si>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</si>
  <si>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</si>
  <si>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</si>
  <si>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</si>
  <si>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</si>
  <si>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</si>
  <si>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</si>
  <si>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</si>
  <si>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水道施設は昭和４０年～５０年代に築造されたものがほとんどで老朽化が進んでいる。さらに、耐震化されていないため、安定した給水を行っていくために施設の更新が必要である。老朽化した水道施設の更新と耐震化及び非常時の対応強化等を図るため、平成２５年度から１５年を要する水道施設整備事業に取り組んでいる。</t>
    <phoneticPr fontId="4"/>
  </si>
  <si>
    <t>　経営の健全性・効率性に表れているように、現時点は良好な経営状況となっているが、現在進めている水道施設整備事業は、財政の確保など水道事業の経営に大きな影響を与えるものと認識しており、特に財源については企業債が中心となることが想定されるため、今後の企業債利息及び減価償却費等の固定費の大幅な増加は避けられないと考えている。このような状況の中で、利用者の負担増とならないよう、水道料金を値上げすることなく現行の料金体系を維持することを前提として、水道施設整備事業を進めているところである。また、現在は人口が増加しているが、いずれ人口が減少していくことが予想されるため、将来を見据えた事業運営が必要と考えている。</t>
    <phoneticPr fontId="4"/>
  </si>
  <si>
    <t>　経常収支比率及び料金回収率は、類似団体平均値よりも高く、その他の指標においても全国平均と比較し概ね良好な数値となっており、公営企業として妥当な経営状況となっている。企業債残高対給水収益比率が平成２７年度より上昇しているが、浄水場更新工事の財源確保のために企業債を発行したことによるものである。できるだけ企業債に頼ることなく建設改良工事を実施するよう努めている。</t>
    <rPh sb="152" eb="154">
      <t>キギョウ</t>
    </rPh>
    <rPh sb="154" eb="155">
      <t>サイ</t>
    </rPh>
    <rPh sb="156" eb="157">
      <t>タヨ</t>
    </rPh>
    <rPh sb="162" eb="164">
      <t>ケンセツ</t>
    </rPh>
    <rPh sb="164" eb="166">
      <t>カイリョウ</t>
    </rPh>
    <rPh sb="166" eb="168">
      <t>コウジ</t>
    </rPh>
    <rPh sb="169" eb="171">
      <t>ジッシ</t>
    </rPh>
    <rPh sb="175" eb="17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</si>
</sst>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1.33</c:v>
                </c:pt>
                <c:pt idx="1">
                  <c:v>1.1200000000000001</c:v>
                </c:pt>
                <c:pt idx="2">
                  <c:v>1.28</c:v>
                </c:pt>
                <c:pt idx="3">
                  <c:v>1.34</c:v>
                </c:pt>
                <c:pt idx="4">
                  <c:v>0.67</c:v>
                </c:pt>
              </c:numCache>
            </c:numRef>
          </c:val>
          <c:extLst>
            <c:ext xmlns:c16="http://schemas.microsoft.com/office/drawing/2014/chart" uri="{C3380CC4-5D6E-409C-BE32-E72D297353CC}">
              <c16:uniqueId val="{00000000-E6C2-4623-A56A-49DAA8B5A85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E6C2-4623-A56A-49DAA8B5A85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54.38</c:v>
                </c:pt>
                <c:pt idx="1">
                  <c:v>54.39</c:v>
                </c:pt>
                <c:pt idx="2">
                  <c:v>54.06</c:v>
                </c:pt>
                <c:pt idx="3">
                  <c:v>54.34</c:v>
                </c:pt>
                <c:pt idx="4">
                  <c:v>54.64</c:v>
                </c:pt>
              </c:numCache>
            </c:numRef>
          </c:val>
          <c:extLst>
            <c:ext xmlns:c16="http://schemas.microsoft.com/office/drawing/2014/chart" uri="{C3380CC4-5D6E-409C-BE32-E72D297353CC}">
              <c16:uniqueId val="{00000000-84B9-4CDE-9251-A5CD52856F9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84B9-4CDE-9251-A5CD52856F9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91.21</c:v>
                </c:pt>
                <c:pt idx="1">
                  <c:v>91.9</c:v>
                </c:pt>
                <c:pt idx="2">
                  <c:v>93.6</c:v>
                </c:pt>
                <c:pt idx="3">
                  <c:v>94.17</c:v>
                </c:pt>
                <c:pt idx="4">
                  <c:v>94.09</c:v>
                </c:pt>
              </c:numCache>
            </c:numRef>
          </c:val>
          <c:extLst>
            <c:ext xmlns:c16="http://schemas.microsoft.com/office/drawing/2014/chart" uri="{C3380CC4-5D6E-409C-BE32-E72D297353CC}">
              <c16:uniqueId val="{00000000-3F09-47E8-8BBD-C3E29FAEDE4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3F09-47E8-8BBD-C3E29FAEDE4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124.77</c:v>
                </c:pt>
                <c:pt idx="1">
                  <c:v>125.76</c:v>
                </c:pt>
                <c:pt idx="2">
                  <c:v>117.59</c:v>
                </c:pt>
                <c:pt idx="3">
                  <c:v>130.03</c:v>
                </c:pt>
                <c:pt idx="4">
                  <c:v>129.57</c:v>
                </c:pt>
              </c:numCache>
            </c:numRef>
          </c:val>
          <c:extLst>
            <c:ext xmlns:c16="http://schemas.microsoft.com/office/drawing/2014/chart" uri="{C3380CC4-5D6E-409C-BE32-E72D297353CC}">
              <c16:uniqueId val="{00000000-C73F-427D-A89F-64B6E775C1C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C73F-427D-A89F-64B6E775C1C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47.25</c:v>
                </c:pt>
                <c:pt idx="1">
                  <c:v>44.83</c:v>
                </c:pt>
                <c:pt idx="2">
                  <c:v>46.11</c:v>
                </c:pt>
                <c:pt idx="3">
                  <c:v>47.58</c:v>
                </c:pt>
                <c:pt idx="4">
                  <c:v>47.06</c:v>
                </c:pt>
              </c:numCache>
            </c:numRef>
          </c:val>
          <c:extLst>
            <c:ext xmlns:c16="http://schemas.microsoft.com/office/drawing/2014/chart" uri="{C3380CC4-5D6E-409C-BE32-E72D297353CC}">
              <c16:uniqueId val="{00000000-68BF-411E-8297-A5EDC72650D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68BF-411E-8297-A5EDC72650D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3.39</c:v>
                </c:pt>
                <c:pt idx="1">
                  <c:v>4.5199999999999996</c:v>
                </c:pt>
                <c:pt idx="2">
                  <c:v>5.22</c:v>
                </c:pt>
                <c:pt idx="3">
                  <c:v>5.42</c:v>
                </c:pt>
                <c:pt idx="4">
                  <c:v>5.44</c:v>
                </c:pt>
              </c:numCache>
            </c:numRef>
          </c:val>
          <c:extLst>
            <c:ext xmlns:c16="http://schemas.microsoft.com/office/drawing/2014/chart" uri="{C3380CC4-5D6E-409C-BE32-E72D297353CC}">
              <c16:uniqueId val="{00000000-71FC-4CD4-BB92-A1998D9EBD7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71FC-4CD4-BB92-A1998D9EBD7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0A-4C54-BF6B-F058BFEF59A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180A-4C54-BF6B-F058BFEF59A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511.21</c:v>
                </c:pt>
                <c:pt idx="1">
                  <c:v>528</c:v>
                </c:pt>
                <c:pt idx="2">
                  <c:v>463.17</c:v>
                </c:pt>
                <c:pt idx="3">
                  <c:v>421.49</c:v>
                </c:pt>
                <c:pt idx="4">
                  <c:v>447.81</c:v>
                </c:pt>
              </c:numCache>
            </c:numRef>
          </c:val>
          <c:extLst>
            <c:ext xmlns:c16="http://schemas.microsoft.com/office/drawing/2014/chart" uri="{C3380CC4-5D6E-409C-BE32-E72D297353CC}">
              <c16:uniqueId val="{00000000-BA60-4628-B360-D819801FD8C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BA60-4628-B360-D819801FD8C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216.78</c:v>
                </c:pt>
                <c:pt idx="1">
                  <c:v>272.26</c:v>
                </c:pt>
                <c:pt idx="2">
                  <c:v>256.37</c:v>
                </c:pt>
                <c:pt idx="3">
                  <c:v>317.02999999999997</c:v>
                </c:pt>
                <c:pt idx="4">
                  <c:v>317.54000000000002</c:v>
                </c:pt>
              </c:numCache>
            </c:numRef>
          </c:val>
          <c:extLst>
            <c:ext xmlns:c16="http://schemas.microsoft.com/office/drawing/2014/chart" uri="{C3380CC4-5D6E-409C-BE32-E72D297353CC}">
              <c16:uniqueId val="{00000000-C1F1-4BAB-B4AB-5F2914342A9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C1F1-4BAB-B4AB-5F2914342A9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121.13</c:v>
                </c:pt>
                <c:pt idx="1">
                  <c:v>121.93</c:v>
                </c:pt>
                <c:pt idx="2">
                  <c:v>111.89</c:v>
                </c:pt>
                <c:pt idx="3">
                  <c:v>123.94</c:v>
                </c:pt>
                <c:pt idx="4">
                  <c:v>125.22</c:v>
                </c:pt>
              </c:numCache>
            </c:numRef>
          </c:val>
          <c:extLst>
            <c:ext xmlns:c16="http://schemas.microsoft.com/office/drawing/2014/chart" uri="{C3380CC4-5D6E-409C-BE32-E72D297353CC}">
              <c16:uniqueId val="{00000000-4808-4C1E-84E1-D8C14F3F624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4808-4C1E-84E1-D8C14F3F624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143.94999999999999</c:v>
                </c:pt>
                <c:pt idx="1">
                  <c:v>142.82</c:v>
                </c:pt>
                <c:pt idx="2">
                  <c:v>153.11000000000001</c:v>
                </c:pt>
                <c:pt idx="3">
                  <c:v>138.58000000000001</c:v>
                </c:pt>
                <c:pt idx="4">
                  <c:v>137.49</c:v>
                </c:pt>
              </c:numCache>
            </c:numRef>
          </c:val>
          <c:extLst>
            <c:ext xmlns:c16="http://schemas.microsoft.com/office/drawing/2014/chart" uri="{C3380CC4-5D6E-409C-BE32-E72D297353CC}">
              <c16:uniqueId val="{00000000-64D2-4AC5-A4FB-3176BD6E9F0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64D2-4AC5-A4FB-3176BD6E9F0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佐賀県　鳥栖市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73653</v>
      </c>
      <c r="AM8" s="70"/>
      <c r="AN8" s="70"/>
      <c r="AO8" s="70"/>
      <c r="AP8" s="70"/>
      <c r="AQ8" s="70"/>
      <c r="AR8" s="70"/>
      <c r="AS8" s="70"/>
      <c r="AT8" s="66">
        <f>データ!$S$6</f>
        <v>71.72</v>
      </c>
      <c r="AU8" s="67"/>
      <c r="AV8" s="67"/>
      <c r="AW8" s="67"/>
      <c r="AX8" s="67"/>
      <c r="AY8" s="67"/>
      <c r="AZ8" s="67"/>
      <c r="BA8" s="67"/>
      <c r="BB8" s="69">
        <f>データ!$T$6</f>
        <v>1026.95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68.86</v>
      </c>
      <c r="J10" s="67"/>
      <c r="K10" s="67"/>
      <c r="L10" s="67"/>
      <c r="M10" s="67"/>
      <c r="N10" s="67"/>
      <c r="O10" s="68"/>
      <c r="P10" s="69">
        <f>データ!$P$6</f>
        <v>97.63</v>
      </c>
      <c r="Q10" s="69"/>
      <c r="R10" s="69"/>
      <c r="S10" s="69"/>
      <c r="T10" s="69"/>
      <c r="U10" s="69"/>
      <c r="V10" s="69"/>
      <c r="W10" s="70">
        <f>データ!$Q$6</f>
        <v>3240</v>
      </c>
      <c r="X10" s="70"/>
      <c r="Y10" s="70"/>
      <c r="Z10" s="70"/>
      <c r="AA10" s="70"/>
      <c r="AB10" s="70"/>
      <c r="AC10" s="70"/>
      <c r="AD10" s="2"/>
      <c r="AE10" s="2"/>
      <c r="AF10" s="2"/>
      <c r="AG10" s="2"/>
      <c r="AH10" s="4"/>
      <c r="AI10" s="4"/>
      <c r="AJ10" s="4"/>
      <c r="AK10" s="4"/>
      <c r="AL10" s="70">
        <f>データ!$U$6</f>
        <v>71703</v>
      </c>
      <c r="AM10" s="70"/>
      <c r="AN10" s="70"/>
      <c r="AO10" s="70"/>
      <c r="AP10" s="70"/>
      <c r="AQ10" s="70"/>
      <c r="AR10" s="70"/>
      <c r="AS10" s="70"/>
      <c r="AT10" s="66">
        <f>データ!$V$6</f>
        <v>43.44</v>
      </c>
      <c r="AU10" s="67"/>
      <c r="AV10" s="67"/>
      <c r="AW10" s="67"/>
      <c r="AX10" s="67"/>
      <c r="AY10" s="67"/>
      <c r="AZ10" s="67"/>
      <c r="BA10" s="67"/>
      <c r="BB10" s="69">
        <f>データ!$W$6</f>
        <v>1650.62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9LnzHG9VGeAQGViDvjUFHoBzIaSLPrJ8VBWW2a7HCn0m7Xy3MjvUgXPdAWhA2MR1dAOAlrQiXZtqqwAGXlLe/w==" saltValue="IdDZgTMJTwh2LXzFgVaRA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412031</v>
      </c>
      <c r="D6" s="34">
        <f t="shared" si="3"/>
        <v>46</v>
      </c>
      <c r="E6" s="34">
        <f t="shared" si="3"/>
        <v>1</v>
      </c>
      <c r="F6" s="34">
        <f t="shared" si="3"/>
        <v>0</v>
      </c>
      <c r="G6" s="34">
        <f t="shared" si="3"/>
        <v>1</v>
      </c>
      <c r="H6" s="34" t="str">
        <f t="shared" si="3"/>
        <v>佐賀県　鳥栖市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68.86</v>
      </c>
      <c r="P6" s="35">
        <f t="shared" si="3"/>
        <v>97.63</v>
      </c>
      <c r="Q6" s="35">
        <f t="shared" si="3"/>
        <v>3240</v>
      </c>
      <c r="R6" s="35">
        <f t="shared" si="3"/>
        <v>73653</v>
      </c>
      <c r="S6" s="35">
        <f t="shared" si="3"/>
        <v>71.72</v>
      </c>
      <c r="T6" s="35">
        <f t="shared" si="3"/>
        <v>1026.95</v>
      </c>
      <c r="U6" s="35">
        <f t="shared" si="3"/>
        <v>71703</v>
      </c>
      <c r="V6" s="35">
        <f t="shared" si="3"/>
        <v>43.44</v>
      </c>
      <c r="W6" s="35">
        <f t="shared" si="3"/>
        <v>1650.62</v>
      </c>
      <c r="X6" s="36">
        <f>IF(X7="",NA(),X7)</f>
        <v>124.77</v>
      </c>
      <c r="Y6" s="36">
        <f t="shared" ref="Y6:AG6" si="4">IF(Y7="",NA(),Y7)</f>
        <v>125.76</v>
      </c>
      <c r="Z6" s="36">
        <f t="shared" si="4"/>
        <v>117.59</v>
      </c>
      <c r="AA6" s="36">
        <f t="shared" si="4"/>
        <v>130.03</v>
      </c>
      <c r="AB6" s="36">
        <f t="shared" si="4"/>
        <v>129.57</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511.21</v>
      </c>
      <c r="AU6" s="36">
        <f t="shared" ref="AU6:BC6" si="6">IF(AU7="",NA(),AU7)</f>
        <v>528</v>
      </c>
      <c r="AV6" s="36">
        <f t="shared" si="6"/>
        <v>463.17</v>
      </c>
      <c r="AW6" s="36">
        <f t="shared" si="6"/>
        <v>421.49</v>
      </c>
      <c r="AX6" s="36">
        <f t="shared" si="6"/>
        <v>447.81</v>
      </c>
      <c r="AY6" s="36">
        <f t="shared" si="6"/>
        <v>335.95</v>
      </c>
      <c r="AZ6" s="36">
        <f t="shared" si="6"/>
        <v>346.59</v>
      </c>
      <c r="BA6" s="36">
        <f t="shared" si="6"/>
        <v>357.82</v>
      </c>
      <c r="BB6" s="36">
        <f t="shared" si="6"/>
        <v>355.5</v>
      </c>
      <c r="BC6" s="36">
        <f t="shared" si="6"/>
        <v>349.83</v>
      </c>
      <c r="BD6" s="35" t="str">
        <f>IF(BD7="","",IF(BD7="-","【-】","【"&amp;SUBSTITUTE(TEXT(BD7,"#,##0.00"),"-","△")&amp;"】"))</f>
        <v>【261.93】</v>
      </c>
      <c r="BE6" s="36">
        <f>IF(BE7="",NA(),BE7)</f>
        <v>216.78</v>
      </c>
      <c r="BF6" s="36">
        <f t="shared" ref="BF6:BN6" si="7">IF(BF7="",NA(),BF7)</f>
        <v>272.26</v>
      </c>
      <c r="BG6" s="36">
        <f t="shared" si="7"/>
        <v>256.37</v>
      </c>
      <c r="BH6" s="36">
        <f t="shared" si="7"/>
        <v>317.02999999999997</v>
      </c>
      <c r="BI6" s="36">
        <f t="shared" si="7"/>
        <v>317.54000000000002</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121.13</v>
      </c>
      <c r="BQ6" s="36">
        <f t="shared" ref="BQ6:BY6" si="8">IF(BQ7="",NA(),BQ7)</f>
        <v>121.93</v>
      </c>
      <c r="BR6" s="36">
        <f t="shared" si="8"/>
        <v>111.89</v>
      </c>
      <c r="BS6" s="36">
        <f t="shared" si="8"/>
        <v>123.94</v>
      </c>
      <c r="BT6" s="36">
        <f t="shared" si="8"/>
        <v>125.22</v>
      </c>
      <c r="BU6" s="36">
        <f t="shared" si="8"/>
        <v>105.21</v>
      </c>
      <c r="BV6" s="36">
        <f t="shared" si="8"/>
        <v>105.71</v>
      </c>
      <c r="BW6" s="36">
        <f t="shared" si="8"/>
        <v>106.01</v>
      </c>
      <c r="BX6" s="36">
        <f t="shared" si="8"/>
        <v>104.57</v>
      </c>
      <c r="BY6" s="36">
        <f t="shared" si="8"/>
        <v>103.54</v>
      </c>
      <c r="BZ6" s="35" t="str">
        <f>IF(BZ7="","",IF(BZ7="-","【-】","【"&amp;SUBSTITUTE(TEXT(BZ7,"#,##0.00"),"-","△")&amp;"】"))</f>
        <v>【103.91】</v>
      </c>
      <c r="CA6" s="36">
        <f>IF(CA7="",NA(),CA7)</f>
        <v>143.94999999999999</v>
      </c>
      <c r="CB6" s="36">
        <f t="shared" ref="CB6:CJ6" si="9">IF(CB7="",NA(),CB7)</f>
        <v>142.82</v>
      </c>
      <c r="CC6" s="36">
        <f t="shared" si="9"/>
        <v>153.11000000000001</v>
      </c>
      <c r="CD6" s="36">
        <f t="shared" si="9"/>
        <v>138.58000000000001</v>
      </c>
      <c r="CE6" s="36">
        <f t="shared" si="9"/>
        <v>137.49</v>
      </c>
      <c r="CF6" s="36">
        <f t="shared" si="9"/>
        <v>162.59</v>
      </c>
      <c r="CG6" s="36">
        <f t="shared" si="9"/>
        <v>162.15</v>
      </c>
      <c r="CH6" s="36">
        <f t="shared" si="9"/>
        <v>162.24</v>
      </c>
      <c r="CI6" s="36">
        <f t="shared" si="9"/>
        <v>165.47</v>
      </c>
      <c r="CJ6" s="36">
        <f t="shared" si="9"/>
        <v>167.46</v>
      </c>
      <c r="CK6" s="35" t="str">
        <f>IF(CK7="","",IF(CK7="-","【-】","【"&amp;SUBSTITUTE(TEXT(CK7,"#,##0.00"),"-","△")&amp;"】"))</f>
        <v>【167.11】</v>
      </c>
      <c r="CL6" s="36">
        <f>IF(CL7="",NA(),CL7)</f>
        <v>54.38</v>
      </c>
      <c r="CM6" s="36">
        <f t="shared" ref="CM6:CU6" si="10">IF(CM7="",NA(),CM7)</f>
        <v>54.39</v>
      </c>
      <c r="CN6" s="36">
        <f t="shared" si="10"/>
        <v>54.06</v>
      </c>
      <c r="CO6" s="36">
        <f t="shared" si="10"/>
        <v>54.34</v>
      </c>
      <c r="CP6" s="36">
        <f t="shared" si="10"/>
        <v>54.64</v>
      </c>
      <c r="CQ6" s="36">
        <f t="shared" si="10"/>
        <v>59.17</v>
      </c>
      <c r="CR6" s="36">
        <f t="shared" si="10"/>
        <v>59.34</v>
      </c>
      <c r="CS6" s="36">
        <f t="shared" si="10"/>
        <v>59.11</v>
      </c>
      <c r="CT6" s="36">
        <f t="shared" si="10"/>
        <v>59.74</v>
      </c>
      <c r="CU6" s="36">
        <f t="shared" si="10"/>
        <v>59.46</v>
      </c>
      <c r="CV6" s="35" t="str">
        <f>IF(CV7="","",IF(CV7="-","【-】","【"&amp;SUBSTITUTE(TEXT(CV7,"#,##0.00"),"-","△")&amp;"】"))</f>
        <v>【60.27】</v>
      </c>
      <c r="CW6" s="36">
        <f>IF(CW7="",NA(),CW7)</f>
        <v>91.21</v>
      </c>
      <c r="CX6" s="36">
        <f t="shared" ref="CX6:DF6" si="11">IF(CX7="",NA(),CX7)</f>
        <v>91.9</v>
      </c>
      <c r="CY6" s="36">
        <f t="shared" si="11"/>
        <v>93.6</v>
      </c>
      <c r="CZ6" s="36">
        <f t="shared" si="11"/>
        <v>94.17</v>
      </c>
      <c r="DA6" s="36">
        <f t="shared" si="11"/>
        <v>94.09</v>
      </c>
      <c r="DB6" s="36">
        <f t="shared" si="11"/>
        <v>87.6</v>
      </c>
      <c r="DC6" s="36">
        <f t="shared" si="11"/>
        <v>87.74</v>
      </c>
      <c r="DD6" s="36">
        <f t="shared" si="11"/>
        <v>87.91</v>
      </c>
      <c r="DE6" s="36">
        <f t="shared" si="11"/>
        <v>87.28</v>
      </c>
      <c r="DF6" s="36">
        <f t="shared" si="11"/>
        <v>87.41</v>
      </c>
      <c r="DG6" s="35" t="str">
        <f>IF(DG7="","",IF(DG7="-","【-】","【"&amp;SUBSTITUTE(TEXT(DG7,"#,##0.00"),"-","△")&amp;"】"))</f>
        <v>【89.92】</v>
      </c>
      <c r="DH6" s="36">
        <f>IF(DH7="",NA(),DH7)</f>
        <v>47.25</v>
      </c>
      <c r="DI6" s="36">
        <f t="shared" ref="DI6:DQ6" si="12">IF(DI7="",NA(),DI7)</f>
        <v>44.83</v>
      </c>
      <c r="DJ6" s="36">
        <f t="shared" si="12"/>
        <v>46.11</v>
      </c>
      <c r="DK6" s="36">
        <f t="shared" si="12"/>
        <v>47.58</v>
      </c>
      <c r="DL6" s="36">
        <f t="shared" si="12"/>
        <v>47.06</v>
      </c>
      <c r="DM6" s="36">
        <f t="shared" si="12"/>
        <v>45.25</v>
      </c>
      <c r="DN6" s="36">
        <f t="shared" si="12"/>
        <v>46.27</v>
      </c>
      <c r="DO6" s="36">
        <f t="shared" si="12"/>
        <v>46.88</v>
      </c>
      <c r="DP6" s="36">
        <f t="shared" si="12"/>
        <v>46.94</v>
      </c>
      <c r="DQ6" s="36">
        <f t="shared" si="12"/>
        <v>47.62</v>
      </c>
      <c r="DR6" s="35" t="str">
        <f>IF(DR7="","",IF(DR7="-","【-】","【"&amp;SUBSTITUTE(TEXT(DR7,"#,##0.00"),"-","△")&amp;"】"))</f>
        <v>【48.85】</v>
      </c>
      <c r="DS6" s="36">
        <f>IF(DS7="",NA(),DS7)</f>
        <v>3.39</v>
      </c>
      <c r="DT6" s="36">
        <f t="shared" ref="DT6:EB6" si="13">IF(DT7="",NA(),DT7)</f>
        <v>4.5199999999999996</v>
      </c>
      <c r="DU6" s="36">
        <f t="shared" si="13"/>
        <v>5.22</v>
      </c>
      <c r="DV6" s="36">
        <f t="shared" si="13"/>
        <v>5.42</v>
      </c>
      <c r="DW6" s="36">
        <f t="shared" si="13"/>
        <v>5.44</v>
      </c>
      <c r="DX6" s="36">
        <f t="shared" si="13"/>
        <v>10.71</v>
      </c>
      <c r="DY6" s="36">
        <f t="shared" si="13"/>
        <v>10.93</v>
      </c>
      <c r="DZ6" s="36">
        <f t="shared" si="13"/>
        <v>13.39</v>
      </c>
      <c r="EA6" s="36">
        <f t="shared" si="13"/>
        <v>14.48</v>
      </c>
      <c r="EB6" s="36">
        <f t="shared" si="13"/>
        <v>16.27</v>
      </c>
      <c r="EC6" s="35" t="str">
        <f>IF(EC7="","",IF(EC7="-","【-】","【"&amp;SUBSTITUTE(TEXT(EC7,"#,##0.00"),"-","△")&amp;"】"))</f>
        <v>【17.80】</v>
      </c>
      <c r="ED6" s="36">
        <f>IF(ED7="",NA(),ED7)</f>
        <v>1.33</v>
      </c>
      <c r="EE6" s="36">
        <f t="shared" ref="EE6:EM6" si="14">IF(EE7="",NA(),EE7)</f>
        <v>1.1200000000000001</v>
      </c>
      <c r="EF6" s="36">
        <f t="shared" si="14"/>
        <v>1.28</v>
      </c>
      <c r="EG6" s="36">
        <f t="shared" si="14"/>
        <v>1.34</v>
      </c>
      <c r="EH6" s="36">
        <f t="shared" si="14"/>
        <v>0.67</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412031</v>
      </c>
      <c r="D7" s="38">
        <v>46</v>
      </c>
      <c r="E7" s="38">
        <v>1</v>
      </c>
      <c r="F7" s="38">
        <v>0</v>
      </c>
      <c r="G7" s="38">
        <v>1</v>
      </c>
      <c r="H7" s="38" t="s">
        <v>93</v>
      </c>
      <c r="I7" s="38" t="s">
        <v>94</v>
      </c>
      <c r="J7" s="38" t="s">
        <v>95</v>
      </c>
      <c r="K7" s="38" t="s">
        <v>96</v>
      </c>
      <c r="L7" s="38" t="s">
        <v>97</v>
      </c>
      <c r="M7" s="38" t="s">
        <v>98</v>
      </c>
      <c r="N7" s="39" t="s">
        <v>99</v>
      </c>
      <c r="O7" s="39">
        <v>68.86</v>
      </c>
      <c r="P7" s="39">
        <v>97.63</v>
      </c>
      <c r="Q7" s="39">
        <v>3240</v>
      </c>
      <c r="R7" s="39">
        <v>73653</v>
      </c>
      <c r="S7" s="39">
        <v>71.72</v>
      </c>
      <c r="T7" s="39">
        <v>1026.95</v>
      </c>
      <c r="U7" s="39">
        <v>71703</v>
      </c>
      <c r="V7" s="39">
        <v>43.44</v>
      </c>
      <c r="W7" s="39">
        <v>1650.62</v>
      </c>
      <c r="X7" s="39">
        <v>124.77</v>
      </c>
      <c r="Y7" s="39">
        <v>125.76</v>
      </c>
      <c r="Z7" s="39">
        <v>117.59</v>
      </c>
      <c r="AA7" s="39">
        <v>130.03</v>
      </c>
      <c r="AB7" s="39">
        <v>129.57</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511.21</v>
      </c>
      <c r="AU7" s="39">
        <v>528</v>
      </c>
      <c r="AV7" s="39">
        <v>463.17</v>
      </c>
      <c r="AW7" s="39">
        <v>421.49</v>
      </c>
      <c r="AX7" s="39">
        <v>447.81</v>
      </c>
      <c r="AY7" s="39">
        <v>335.95</v>
      </c>
      <c r="AZ7" s="39">
        <v>346.59</v>
      </c>
      <c r="BA7" s="39">
        <v>357.82</v>
      </c>
      <c r="BB7" s="39">
        <v>355.5</v>
      </c>
      <c r="BC7" s="39">
        <v>349.83</v>
      </c>
      <c r="BD7" s="39">
        <v>261.93</v>
      </c>
      <c r="BE7" s="39">
        <v>216.78</v>
      </c>
      <c r="BF7" s="39">
        <v>272.26</v>
      </c>
      <c r="BG7" s="39">
        <v>256.37</v>
      </c>
      <c r="BH7" s="39">
        <v>317.02999999999997</v>
      </c>
      <c r="BI7" s="39">
        <v>317.54000000000002</v>
      </c>
      <c r="BJ7" s="39">
        <v>319.82</v>
      </c>
      <c r="BK7" s="39">
        <v>312.02999999999997</v>
      </c>
      <c r="BL7" s="39">
        <v>307.45999999999998</v>
      </c>
      <c r="BM7" s="39">
        <v>312.58</v>
      </c>
      <c r="BN7" s="39">
        <v>314.87</v>
      </c>
      <c r="BO7" s="39">
        <v>270.45999999999998</v>
      </c>
      <c r="BP7" s="39">
        <v>121.13</v>
      </c>
      <c r="BQ7" s="39">
        <v>121.93</v>
      </c>
      <c r="BR7" s="39">
        <v>111.89</v>
      </c>
      <c r="BS7" s="39">
        <v>123.94</v>
      </c>
      <c r="BT7" s="39">
        <v>125.22</v>
      </c>
      <c r="BU7" s="39">
        <v>105.21</v>
      </c>
      <c r="BV7" s="39">
        <v>105.71</v>
      </c>
      <c r="BW7" s="39">
        <v>106.01</v>
      </c>
      <c r="BX7" s="39">
        <v>104.57</v>
      </c>
      <c r="BY7" s="39">
        <v>103.54</v>
      </c>
      <c r="BZ7" s="39">
        <v>103.91</v>
      </c>
      <c r="CA7" s="39">
        <v>143.94999999999999</v>
      </c>
      <c r="CB7" s="39">
        <v>142.82</v>
      </c>
      <c r="CC7" s="39">
        <v>153.11000000000001</v>
      </c>
      <c r="CD7" s="39">
        <v>138.58000000000001</v>
      </c>
      <c r="CE7" s="39">
        <v>137.49</v>
      </c>
      <c r="CF7" s="39">
        <v>162.59</v>
      </c>
      <c r="CG7" s="39">
        <v>162.15</v>
      </c>
      <c r="CH7" s="39">
        <v>162.24</v>
      </c>
      <c r="CI7" s="39">
        <v>165.47</v>
      </c>
      <c r="CJ7" s="39">
        <v>167.46</v>
      </c>
      <c r="CK7" s="39">
        <v>167.11</v>
      </c>
      <c r="CL7" s="39">
        <v>54.38</v>
      </c>
      <c r="CM7" s="39">
        <v>54.39</v>
      </c>
      <c r="CN7" s="39">
        <v>54.06</v>
      </c>
      <c r="CO7" s="39">
        <v>54.34</v>
      </c>
      <c r="CP7" s="39">
        <v>54.64</v>
      </c>
      <c r="CQ7" s="39">
        <v>59.17</v>
      </c>
      <c r="CR7" s="39">
        <v>59.34</v>
      </c>
      <c r="CS7" s="39">
        <v>59.11</v>
      </c>
      <c r="CT7" s="39">
        <v>59.74</v>
      </c>
      <c r="CU7" s="39">
        <v>59.46</v>
      </c>
      <c r="CV7" s="39">
        <v>60.27</v>
      </c>
      <c r="CW7" s="39">
        <v>91.21</v>
      </c>
      <c r="CX7" s="39">
        <v>91.9</v>
      </c>
      <c r="CY7" s="39">
        <v>93.6</v>
      </c>
      <c r="CZ7" s="39">
        <v>94.17</v>
      </c>
      <c r="DA7" s="39">
        <v>94.09</v>
      </c>
      <c r="DB7" s="39">
        <v>87.6</v>
      </c>
      <c r="DC7" s="39">
        <v>87.74</v>
      </c>
      <c r="DD7" s="39">
        <v>87.91</v>
      </c>
      <c r="DE7" s="39">
        <v>87.28</v>
      </c>
      <c r="DF7" s="39">
        <v>87.41</v>
      </c>
      <c r="DG7" s="39">
        <v>89.92</v>
      </c>
      <c r="DH7" s="39">
        <v>47.25</v>
      </c>
      <c r="DI7" s="39">
        <v>44.83</v>
      </c>
      <c r="DJ7" s="39">
        <v>46.11</v>
      </c>
      <c r="DK7" s="39">
        <v>47.58</v>
      </c>
      <c r="DL7" s="39">
        <v>47.06</v>
      </c>
      <c r="DM7" s="39">
        <v>45.25</v>
      </c>
      <c r="DN7" s="39">
        <v>46.27</v>
      </c>
      <c r="DO7" s="39">
        <v>46.88</v>
      </c>
      <c r="DP7" s="39">
        <v>46.94</v>
      </c>
      <c r="DQ7" s="39">
        <v>47.62</v>
      </c>
      <c r="DR7" s="39">
        <v>48.85</v>
      </c>
      <c r="DS7" s="39">
        <v>3.39</v>
      </c>
      <c r="DT7" s="39">
        <v>4.5199999999999996</v>
      </c>
      <c r="DU7" s="39">
        <v>5.22</v>
      </c>
      <c r="DV7" s="39">
        <v>5.42</v>
      </c>
      <c r="DW7" s="39">
        <v>5.44</v>
      </c>
      <c r="DX7" s="39">
        <v>10.71</v>
      </c>
      <c r="DY7" s="39">
        <v>10.93</v>
      </c>
      <c r="DZ7" s="39">
        <v>13.39</v>
      </c>
      <c r="EA7" s="39">
        <v>14.48</v>
      </c>
      <c r="EB7" s="39">
        <v>16.27</v>
      </c>
      <c r="EC7" s="39">
        <v>17.8</v>
      </c>
      <c r="ED7" s="39">
        <v>1.33</v>
      </c>
      <c r="EE7" s="39">
        <v>1.1200000000000001</v>
      </c>
      <c r="EF7" s="39">
        <v>1.28</v>
      </c>
      <c r="EG7" s="39">
        <v>1.34</v>
      </c>
      <c r="EH7" s="39">
        <v>0.67</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kanri02</cp:lastModifiedBy>
  <dcterms:created xsi:type="dcterms:W3CDTF">2019-12-05T04:28:58Z</dcterms:created>
  <dcterms:modified xsi:type="dcterms:W3CDTF">2021-01-28T07:04:32Z</dcterms:modified>
  <cp:category/>
</cp:coreProperties>
</file>