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ri02\Desktop\R2_fukuchi\HP掲載\経営比較分析表\H30\"/>
    </mc:Choice>
  </mc:AlternateContent>
  <workbookProtection workbookAlgorithmName="SHA-512" workbookHashValue="OqApTpGMkPysWqUsVGOCj/IKKOcN3ZFk0JguGn7W4KRcEAmAzbKQLxZW2GLUNnQ/0MbsSD/RRBadtM0qa+ghvw==" workbookSaltValue="W1vHopytb+u3jI5fs0dl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AT10" i="4"/>
  <c r="W10" i="4"/>
  <c r="P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<sst xmlns="http://schemas.openxmlformats.org/spreadsheetml/2006/main" count="223" uniqueCount="111">
  <si>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</si>
  <si>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</si>
  <si>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</si>
  <si>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</si>
  <si>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</si>
  <si>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</si>
  <si>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</si>
  <si>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</si>
  <si>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</si>
  <si>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</si>
  <si>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</si>
  <si>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</si>
  <si>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</si>
  <si>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</si>
  <si>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</si>
  <si>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</si>
  <si>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</si>
  <si>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</si>
  <si>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</si>
  <si>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</si>
  <si>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</si>
  <si>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</si>
  <si>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</si>
  <si>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</si>
  <si>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</si>
  <si>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</si>
  <si>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</si>
  <si>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</si>
  <si>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</si>
  <si>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</si>
  <si>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</si>
  <si>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</si>
  <si>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</si>
  <si>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</si>
  <si>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</si>
  <si>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</si>
  <si>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</si>
  <si>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</si>
  <si>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</si>
  <si>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</si>
  <si>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</si>
  <si>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</si>
  <si>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</si>
  <si>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</si>
  <si>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</si>
  <si>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</si>
  <si>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</si>
  <si>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</si>
  <si>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</si>
  <si>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</si>
  <si>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</si>
  <si>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</si>
  <si>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</si>
  <si>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</si>
  <si>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</si>
  <si>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</si>
  <si>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</si>
  <si>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</si>
  <si>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</si>
  <si>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</si>
  <si>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</si>
  <si>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</si>
  <si>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</si>
  <si>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</si>
  <si>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</si>
  <si>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</si>
  <si>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</si>
  <si>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</si>
  <si>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</si>
  <si>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</si>
  <si>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</si>
  <si>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</si>
  <si>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</si>
  <si>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</si>
  <si>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</si>
  <si>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</si>
  <si>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</si>
  <si>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</si>
  <si>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</si>
  <si>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</si>
  <si>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</si>
  <si>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</si>
  <si>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</si>
  <si>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</si>
  <si>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</si>
  <si>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</si>
  <si>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</si>
  <si>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</si>
  <si>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</si>
  <si>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</si>
  <si>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</si>
  <si>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</si>
  <si>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</si>
  <si>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</si>
  <si>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</si>
  <si>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</si>
  <si>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</si>
  <si>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</si>
  <si>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</si>
  <si>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</si>
  <si>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</si>
  <si>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</si>
  <si>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</si>
  <si>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</si>
  <si>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</si>
  <si>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</si>
  <si>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</si>
  <si>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</si>
  <si>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年に下水道の供用を開始しており、現時点では管渠老朽化率は０％となっている。安定した下水道事業を継続していくため、今後は管渠をはじめとした施設の老朽化対策や耐震化対策を行っていく予定としている。</t>
    <phoneticPr fontId="4"/>
  </si>
  <si>
    <t xml:space="preserve"> 平成２６年度から経常収支率が１００％を超えている。これは面的整備は完了し、企業債利子償還金が減少していることと、一般家庭の接続増による使用料収入の増加が主な要因となっている。また、費用の効率性を示す汚水処理原価は、類似団体平均より２６円ほど低く、それに伴い経費回収率も近年では１００％を超える水準となっており、全国平均より優位な状況である。しかしながら、平成３０年度末の企業債残高が約１９７億円であることから、企業債残高対事業規模比率は全国平均よりも劣位な状況であり、更なる経営改善を図っていく必要がある。</t>
    <rPh sb="29" eb="31">
      <t>メンテキ</t>
    </rPh>
    <rPh sb="108" eb="110">
      <t>ルイジ</t>
    </rPh>
    <rPh sb="110" eb="112">
      <t>ダンタイ</t>
    </rPh>
    <phoneticPr fontId="4"/>
  </si>
  <si>
    <t>　面的整備は完了し、今後は維持管理及び施設の老朽化・耐震化対策が主な事業となっていく。現在、使用者数は増加し、経営状況も改善傾向にあるが、施設の老朽化・耐震化対策に多額の事業費用を要している。また、現在は人口が増加しているが、いずれ人口が減少し使用料収入が減少していくことが予想される。長寿命化計画や経営戦略に基づき、施設の長寿命化を行い、更なる経費削減に努め、合理的な事業運営を推進していくことが必要だと考えている。</t>
    <rPh sb="17" eb="18">
      <t>オヨ</t>
    </rPh>
    <rPh sb="19" eb="21">
      <t>シセツ</t>
    </rPh>
    <rPh sb="22" eb="25">
      <t>ロウキュウカ</t>
    </rPh>
    <rPh sb="26" eb="29">
      <t>タイシンカ</t>
    </rPh>
    <rPh sb="29" eb="31">
      <t>タイサク</t>
    </rPh>
    <rPh sb="69" eb="71">
      <t>シセツ</t>
    </rPh>
    <rPh sb="72" eb="75">
      <t>ロウキュウカ</t>
    </rPh>
    <rPh sb="76" eb="79">
      <t>タイシンカ</t>
    </rPh>
    <rPh sb="79" eb="81">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</si>
</sst>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32-4260-B182-039DDA0E12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2832-4260-B182-039DDA0E12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71.59</c:v>
                </c:pt>
                <c:pt idx="1">
                  <c:v>70.92</c:v>
                </c:pt>
                <c:pt idx="2">
                  <c:v>72.989999999999995</c:v>
                </c:pt>
                <c:pt idx="3">
                  <c:v>71.39</c:v>
                </c:pt>
                <c:pt idx="4">
                  <c:v>71.97</c:v>
                </c:pt>
              </c:numCache>
            </c:numRef>
          </c:val>
          <c:extLst>
            <c:ext xmlns:c16="http://schemas.microsoft.com/office/drawing/2014/chart" uri="{C3380CC4-5D6E-409C-BE32-E72D297353CC}">
              <c16:uniqueId val="{00000000-C436-44FC-9DF8-78D2CC4FDC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C436-44FC-9DF8-78D2CC4FDC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90.29</c:v>
                </c:pt>
                <c:pt idx="1">
                  <c:v>90.93</c:v>
                </c:pt>
                <c:pt idx="2">
                  <c:v>91.39</c:v>
                </c:pt>
                <c:pt idx="3">
                  <c:v>91.96</c:v>
                </c:pt>
                <c:pt idx="4">
                  <c:v>92</c:v>
                </c:pt>
              </c:numCache>
            </c:numRef>
          </c:val>
          <c:extLst>
            <c:ext xmlns:c16="http://schemas.microsoft.com/office/drawing/2014/chart" uri="{C3380CC4-5D6E-409C-BE32-E72D297353CC}">
              <c16:uniqueId val="{00000000-E70F-4068-AFBC-9BB340C458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E70F-4068-AFBC-9BB340C458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103.24</c:v>
                </c:pt>
                <c:pt idx="1">
                  <c:v>107.55</c:v>
                </c:pt>
                <c:pt idx="2">
                  <c:v>112.17</c:v>
                </c:pt>
                <c:pt idx="3">
                  <c:v>116.4</c:v>
                </c:pt>
                <c:pt idx="4">
                  <c:v>115.97</c:v>
                </c:pt>
              </c:numCache>
            </c:numRef>
          </c:val>
          <c:extLst>
            <c:ext xmlns:c16="http://schemas.microsoft.com/office/drawing/2014/chart" uri="{C3380CC4-5D6E-409C-BE32-E72D297353CC}">
              <c16:uniqueId val="{00000000-595E-43E5-9060-50E56881EF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595E-43E5-9060-50E56881EF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17.93</c:v>
                </c:pt>
                <c:pt idx="1">
                  <c:v>19.899999999999999</c:v>
                </c:pt>
                <c:pt idx="2">
                  <c:v>22.21</c:v>
                </c:pt>
                <c:pt idx="3">
                  <c:v>24.24</c:v>
                </c:pt>
                <c:pt idx="4">
                  <c:v>26.03</c:v>
                </c:pt>
              </c:numCache>
            </c:numRef>
          </c:val>
          <c:extLst>
            <c:ext xmlns:c16="http://schemas.microsoft.com/office/drawing/2014/chart" uri="{C3380CC4-5D6E-409C-BE32-E72D297353CC}">
              <c16:uniqueId val="{00000000-C743-4C47-843C-E4FD0B7DAA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C743-4C47-843C-E4FD0B7DAA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22-4D55-A3C2-A352F0EA8E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AF22-4D55-A3C2-A352F0EA8E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EC-4126-9698-CCD32FD247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70EC-4126-9698-CCD32FD247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15.53</c:v>
                </c:pt>
                <c:pt idx="1">
                  <c:v>15.08</c:v>
                </c:pt>
                <c:pt idx="2">
                  <c:v>13.7</c:v>
                </c:pt>
                <c:pt idx="3">
                  <c:v>21.57</c:v>
                </c:pt>
                <c:pt idx="4">
                  <c:v>21.78</c:v>
                </c:pt>
              </c:numCache>
            </c:numRef>
          </c:val>
          <c:extLst>
            <c:ext xmlns:c16="http://schemas.microsoft.com/office/drawing/2014/chart" uri="{C3380CC4-5D6E-409C-BE32-E72D297353CC}">
              <c16:uniqueId val="{00000000-03D0-4033-BA3C-B2DA655D39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03D0-4033-BA3C-B2DA655D39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1363.84</c:v>
                </c:pt>
                <c:pt idx="1">
                  <c:v>1435.53</c:v>
                </c:pt>
                <c:pt idx="2">
                  <c:v>1382.46</c:v>
                </c:pt>
                <c:pt idx="3">
                  <c:v>1351.83</c:v>
                </c:pt>
                <c:pt idx="4">
                  <c:v>1323.67</c:v>
                </c:pt>
              </c:numCache>
            </c:numRef>
          </c:val>
          <c:extLst>
            <c:ext xmlns:c16="http://schemas.microsoft.com/office/drawing/2014/chart" uri="{C3380CC4-5D6E-409C-BE32-E72D297353CC}">
              <c16:uniqueId val="{00000000-05C7-45CE-BD17-4F56A5F8AB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05C7-45CE-BD17-4F56A5F8AB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100.1</c:v>
                </c:pt>
                <c:pt idx="1">
                  <c:v>99.91</c:v>
                </c:pt>
                <c:pt idx="2">
                  <c:v>101.91</c:v>
                </c:pt>
                <c:pt idx="3">
                  <c:v>107.26</c:v>
                </c:pt>
                <c:pt idx="4">
                  <c:v>110.38</c:v>
                </c:pt>
              </c:numCache>
            </c:numRef>
          </c:val>
          <c:extLst>
            <c:ext xmlns:c16="http://schemas.microsoft.com/office/drawing/2014/chart" uri="{C3380CC4-5D6E-409C-BE32-E72D297353CC}">
              <c16:uniqueId val="{00000000-B23E-4AF1-BE87-1815BAD2F4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B23E-4AF1-BE87-1815BAD2F4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154.03</c:v>
                </c:pt>
                <c:pt idx="1">
                  <c:v>152.59</c:v>
                </c:pt>
                <c:pt idx="2">
                  <c:v>150.29</c:v>
                </c:pt>
                <c:pt idx="3">
                  <c:v>143.6</c:v>
                </c:pt>
                <c:pt idx="4">
                  <c:v>139.4</c:v>
                </c:pt>
              </c:numCache>
            </c:numRef>
          </c:val>
          <c:extLst>
            <c:ext xmlns:c16="http://schemas.microsoft.com/office/drawing/2014/chart" uri="{C3380CC4-5D6E-409C-BE32-E72D297353CC}">
              <c16:uniqueId val="{00000000-8C49-4A71-BF14-A9AA377F3A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8C49-4A71-BF14-A9AA377F3A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佐賀県　鳥栖市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Bd2</v>
      </c>
      <c r="X8" s="77"/>
      <c r="Y8" s="77"/>
      <c r="Z8" s="77"/>
      <c r="AA8" s="77"/>
      <c r="AB8" s="77"/>
      <c r="AC8" s="77"/>
      <c r="AD8" s="78" t="str">
        <f>データ!$M$6</f>
        <v>非設置</v>
      </c>
      <c r="AE8" s="78"/>
      <c r="AF8" s="78"/>
      <c r="AG8" s="78"/>
      <c r="AH8" s="78"/>
      <c r="AI8" s="78"/>
      <c r="AJ8" s="78"/>
      <c r="AK8" s="3"/>
      <c r="AL8" s="74">
        <f>データ!S6</f>
        <v>73653</v>
      </c>
      <c r="AM8" s="74"/>
      <c r="AN8" s="74"/>
      <c r="AO8" s="74"/>
      <c r="AP8" s="74"/>
      <c r="AQ8" s="74"/>
      <c r="AR8" s="74"/>
      <c r="AS8" s="74"/>
      <c r="AT8" s="73">
        <f>データ!T6</f>
        <v>71.72</v>
      </c>
      <c r="AU8" s="73"/>
      <c r="AV8" s="73"/>
      <c r="AW8" s="73"/>
      <c r="AX8" s="73"/>
      <c r="AY8" s="73"/>
      <c r="AZ8" s="73"/>
      <c r="BA8" s="73"/>
      <c r="BB8" s="73">
        <f>データ!U6</f>
        <v>1026.95</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52.71</v>
      </c>
      <c r="J10" s="73"/>
      <c r="K10" s="73"/>
      <c r="L10" s="73"/>
      <c r="M10" s="73"/>
      <c r="N10" s="73"/>
      <c r="O10" s="73"/>
      <c r="P10" s="73">
        <f>データ!P6</f>
        <v>98.75</v>
      </c>
      <c r="Q10" s="73"/>
      <c r="R10" s="73"/>
      <c r="S10" s="73"/>
      <c r="T10" s="73"/>
      <c r="U10" s="73"/>
      <c r="V10" s="73"/>
      <c r="W10" s="73">
        <f>データ!Q6</f>
        <v>97.71</v>
      </c>
      <c r="X10" s="73"/>
      <c r="Y10" s="73"/>
      <c r="Z10" s="73"/>
      <c r="AA10" s="73"/>
      <c r="AB10" s="73"/>
      <c r="AC10" s="73"/>
      <c r="AD10" s="74">
        <f>データ!R6</f>
        <v>2430</v>
      </c>
      <c r="AE10" s="74"/>
      <c r="AF10" s="74"/>
      <c r="AG10" s="74"/>
      <c r="AH10" s="74"/>
      <c r="AI10" s="74"/>
      <c r="AJ10" s="74"/>
      <c r="AK10" s="2"/>
      <c r="AL10" s="74">
        <f>データ!V6</f>
        <v>72527</v>
      </c>
      <c r="AM10" s="74"/>
      <c r="AN10" s="74"/>
      <c r="AO10" s="74"/>
      <c r="AP10" s="74"/>
      <c r="AQ10" s="74"/>
      <c r="AR10" s="74"/>
      <c r="AS10" s="74"/>
      <c r="AT10" s="73">
        <f>データ!W6</f>
        <v>22.86</v>
      </c>
      <c r="AU10" s="73"/>
      <c r="AV10" s="73"/>
      <c r="AW10" s="73"/>
      <c r="AX10" s="73"/>
      <c r="AY10" s="73"/>
      <c r="AZ10" s="73"/>
      <c r="BA10" s="73"/>
      <c r="BB10" s="73">
        <f>データ!X6</f>
        <v>3172.66</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MazoWKfWIy7G6oOF/eOWQ4rfpNeWlrefxf3Ojt8CVMas1wS19yobzpAdjIoJBfcUmSvebR8a9nP/hH5WQIhhg==" saltValue="grOnL+d3o9UaHS/bHHdG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412031</v>
      </c>
      <c r="D6" s="33">
        <f t="shared" si="3"/>
        <v>46</v>
      </c>
      <c r="E6" s="33">
        <f t="shared" si="3"/>
        <v>17</v>
      </c>
      <c r="F6" s="33">
        <f t="shared" si="3"/>
        <v>1</v>
      </c>
      <c r="G6" s="33">
        <f t="shared" si="3"/>
        <v>0</v>
      </c>
      <c r="H6" s="33" t="str">
        <f t="shared" si="3"/>
        <v>佐賀県　鳥栖市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52.71</v>
      </c>
      <c r="P6" s="34">
        <f t="shared" si="3"/>
        <v>98.75</v>
      </c>
      <c r="Q6" s="34">
        <f t="shared" si="3"/>
        <v>97.71</v>
      </c>
      <c r="R6" s="34">
        <f t="shared" si="3"/>
        <v>2430</v>
      </c>
      <c r="S6" s="34">
        <f t="shared" si="3"/>
        <v>73653</v>
      </c>
      <c r="T6" s="34">
        <f t="shared" si="3"/>
        <v>71.72</v>
      </c>
      <c r="U6" s="34">
        <f t="shared" si="3"/>
        <v>1026.95</v>
      </c>
      <c r="V6" s="34">
        <f t="shared" si="3"/>
        <v>72527</v>
      </c>
      <c r="W6" s="34">
        <f t="shared" si="3"/>
        <v>22.86</v>
      </c>
      <c r="X6" s="34">
        <f t="shared" si="3"/>
        <v>3172.66</v>
      </c>
      <c r="Y6" s="35">
        <f>IF(Y7="",NA(),Y7)</f>
        <v>103.24</v>
      </c>
      <c r="Z6" s="35">
        <f t="shared" ref="Z6:AH6" si="4">IF(Z7="",NA(),Z7)</f>
        <v>107.55</v>
      </c>
      <c r="AA6" s="35">
        <f t="shared" si="4"/>
        <v>112.17</v>
      </c>
      <c r="AB6" s="35">
        <f t="shared" si="4"/>
        <v>116.4</v>
      </c>
      <c r="AC6" s="35">
        <f t="shared" si="4"/>
        <v>115.97</v>
      </c>
      <c r="AD6" s="35">
        <f t="shared" si="4"/>
        <v>106.59</v>
      </c>
      <c r="AE6" s="35">
        <f t="shared" si="4"/>
        <v>107.4</v>
      </c>
      <c r="AF6" s="35">
        <f t="shared" si="4"/>
        <v>105.73</v>
      </c>
      <c r="AG6" s="35">
        <f t="shared" si="4"/>
        <v>108.38</v>
      </c>
      <c r="AH6" s="35">
        <f t="shared" si="4"/>
        <v>108.43</v>
      </c>
      <c r="AI6" s="34" t="str">
        <f>IF(AI7="","",IF(AI7="-","【-】","【"&amp;SUBSTITUTE(TEXT(AI7,"#,##0.00"),"-","△")&amp;"】"))</f>
        <v>【108.69】</v>
      </c>
      <c r="AJ6" s="34">
        <f>IF(AJ7="",NA(),AJ7)</f>
        <v>0</v>
      </c>
      <c r="AK6" s="34">
        <f t="shared" ref="AK6:AS6" si="5">IF(AK7="",NA(),AK7)</f>
        <v>0</v>
      </c>
      <c r="AL6" s="34">
        <f t="shared" si="5"/>
        <v>0</v>
      </c>
      <c r="AM6" s="34">
        <f t="shared" si="5"/>
        <v>0</v>
      </c>
      <c r="AN6" s="34">
        <f t="shared" si="5"/>
        <v>0</v>
      </c>
      <c r="AO6" s="35">
        <f t="shared" si="5"/>
        <v>23.51</v>
      </c>
      <c r="AP6" s="35">
        <f t="shared" si="5"/>
        <v>18.920000000000002</v>
      </c>
      <c r="AQ6" s="35">
        <f t="shared" si="5"/>
        <v>14.68</v>
      </c>
      <c r="AR6" s="35">
        <f t="shared" si="5"/>
        <v>12.78</v>
      </c>
      <c r="AS6" s="35">
        <f t="shared" si="5"/>
        <v>12.89</v>
      </c>
      <c r="AT6" s="34" t="str">
        <f>IF(AT7="","",IF(AT7="-","【-】","【"&amp;SUBSTITUTE(TEXT(AT7,"#,##0.00"),"-","△")&amp;"】"))</f>
        <v>【3.28】</v>
      </c>
      <c r="AU6" s="35">
        <f>IF(AU7="",NA(),AU7)</f>
        <v>15.53</v>
      </c>
      <c r="AV6" s="35">
        <f t="shared" ref="AV6:BD6" si="6">IF(AV7="",NA(),AV7)</f>
        <v>15.08</v>
      </c>
      <c r="AW6" s="35">
        <f t="shared" si="6"/>
        <v>13.7</v>
      </c>
      <c r="AX6" s="35">
        <f t="shared" si="6"/>
        <v>21.57</v>
      </c>
      <c r="AY6" s="35">
        <f t="shared" si="6"/>
        <v>21.78</v>
      </c>
      <c r="AZ6" s="35">
        <f t="shared" si="6"/>
        <v>57.3</v>
      </c>
      <c r="BA6" s="35">
        <f t="shared" si="6"/>
        <v>57.35</v>
      </c>
      <c r="BB6" s="35">
        <f t="shared" si="6"/>
        <v>50.78</v>
      </c>
      <c r="BC6" s="35">
        <f t="shared" si="6"/>
        <v>57.48</v>
      </c>
      <c r="BD6" s="35">
        <f t="shared" si="6"/>
        <v>54.32</v>
      </c>
      <c r="BE6" s="34" t="str">
        <f>IF(BE7="","",IF(BE7="-","【-】","【"&amp;SUBSTITUTE(TEXT(BE7,"#,##0.00"),"-","△")&amp;"】"))</f>
        <v>【69.49】</v>
      </c>
      <c r="BF6" s="35">
        <f>IF(BF7="",NA(),BF7)</f>
        <v>1363.84</v>
      </c>
      <c r="BG6" s="35">
        <f t="shared" ref="BG6:BO6" si="7">IF(BG7="",NA(),BG7)</f>
        <v>1435.53</v>
      </c>
      <c r="BH6" s="35">
        <f t="shared" si="7"/>
        <v>1382.46</v>
      </c>
      <c r="BI6" s="35">
        <f t="shared" si="7"/>
        <v>1351.83</v>
      </c>
      <c r="BJ6" s="35">
        <f t="shared" si="7"/>
        <v>1323.67</v>
      </c>
      <c r="BK6" s="35">
        <f t="shared" si="7"/>
        <v>1010.51</v>
      </c>
      <c r="BL6" s="35">
        <f t="shared" si="7"/>
        <v>1031.56</v>
      </c>
      <c r="BM6" s="35">
        <f t="shared" si="7"/>
        <v>1053.93</v>
      </c>
      <c r="BN6" s="35">
        <f t="shared" si="7"/>
        <v>1046.25</v>
      </c>
      <c r="BO6" s="35">
        <f t="shared" si="7"/>
        <v>1000.94</v>
      </c>
      <c r="BP6" s="34" t="str">
        <f>IF(BP7="","",IF(BP7="-","【-】","【"&amp;SUBSTITUTE(TEXT(BP7,"#,##0.00"),"-","△")&amp;"】"))</f>
        <v>【682.78】</v>
      </c>
      <c r="BQ6" s="35">
        <f>IF(BQ7="",NA(),BQ7)</f>
        <v>100.1</v>
      </c>
      <c r="BR6" s="35">
        <f t="shared" ref="BR6:BZ6" si="8">IF(BR7="",NA(),BR7)</f>
        <v>99.91</v>
      </c>
      <c r="BS6" s="35">
        <f t="shared" si="8"/>
        <v>101.91</v>
      </c>
      <c r="BT6" s="35">
        <f t="shared" si="8"/>
        <v>107.26</v>
      </c>
      <c r="BU6" s="35">
        <f t="shared" si="8"/>
        <v>110.38</v>
      </c>
      <c r="BV6" s="35">
        <f t="shared" si="8"/>
        <v>83</v>
      </c>
      <c r="BW6" s="35">
        <f t="shared" si="8"/>
        <v>84.32</v>
      </c>
      <c r="BX6" s="35">
        <f t="shared" si="8"/>
        <v>85.23</v>
      </c>
      <c r="BY6" s="35">
        <f t="shared" si="8"/>
        <v>88.37</v>
      </c>
      <c r="BZ6" s="35">
        <f t="shared" si="8"/>
        <v>93.77</v>
      </c>
      <c r="CA6" s="34" t="str">
        <f>IF(CA7="","",IF(CA7="-","【-】","【"&amp;SUBSTITUTE(TEXT(CA7,"#,##0.00"),"-","△")&amp;"】"))</f>
        <v>【100.91】</v>
      </c>
      <c r="CB6" s="35">
        <f>IF(CB7="",NA(),CB7)</f>
        <v>154.03</v>
      </c>
      <c r="CC6" s="35">
        <f t="shared" ref="CC6:CK6" si="9">IF(CC7="",NA(),CC7)</f>
        <v>152.59</v>
      </c>
      <c r="CD6" s="35">
        <f t="shared" si="9"/>
        <v>150.29</v>
      </c>
      <c r="CE6" s="35">
        <f t="shared" si="9"/>
        <v>143.6</v>
      </c>
      <c r="CF6" s="35">
        <f t="shared" si="9"/>
        <v>139.4</v>
      </c>
      <c r="CG6" s="35">
        <f t="shared" si="9"/>
        <v>193.74</v>
      </c>
      <c r="CH6" s="35">
        <f t="shared" si="9"/>
        <v>188.12</v>
      </c>
      <c r="CI6" s="35">
        <f t="shared" si="9"/>
        <v>185.7</v>
      </c>
      <c r="CJ6" s="35">
        <f t="shared" si="9"/>
        <v>178.11</v>
      </c>
      <c r="CK6" s="35">
        <f t="shared" si="9"/>
        <v>165.57</v>
      </c>
      <c r="CL6" s="34" t="str">
        <f>IF(CL7="","",IF(CL7="-","【-】","【"&amp;SUBSTITUTE(TEXT(CL7,"#,##0.00"),"-","△")&amp;"】"))</f>
        <v>【136.86】</v>
      </c>
      <c r="CM6" s="35">
        <f>IF(CM7="",NA(),CM7)</f>
        <v>71.59</v>
      </c>
      <c r="CN6" s="35">
        <f t="shared" ref="CN6:CV6" si="10">IF(CN7="",NA(),CN7)</f>
        <v>70.92</v>
      </c>
      <c r="CO6" s="35">
        <f t="shared" si="10"/>
        <v>72.989999999999995</v>
      </c>
      <c r="CP6" s="35">
        <f t="shared" si="10"/>
        <v>71.39</v>
      </c>
      <c r="CQ6" s="35">
        <f t="shared" si="10"/>
        <v>71.97</v>
      </c>
      <c r="CR6" s="35">
        <f t="shared" si="10"/>
        <v>62.23</v>
      </c>
      <c r="CS6" s="35">
        <f t="shared" si="10"/>
        <v>60</v>
      </c>
      <c r="CT6" s="35">
        <f t="shared" si="10"/>
        <v>61.03</v>
      </c>
      <c r="CU6" s="35">
        <f t="shared" si="10"/>
        <v>59.55</v>
      </c>
      <c r="CV6" s="35">
        <f t="shared" si="10"/>
        <v>59.19</v>
      </c>
      <c r="CW6" s="34" t="str">
        <f>IF(CW7="","",IF(CW7="-","【-】","【"&amp;SUBSTITUTE(TEXT(CW7,"#,##0.00"),"-","△")&amp;"】"))</f>
        <v>【58.98】</v>
      </c>
      <c r="CX6" s="35">
        <f>IF(CX7="",NA(),CX7)</f>
        <v>90.29</v>
      </c>
      <c r="CY6" s="35">
        <f t="shared" ref="CY6:DG6" si="11">IF(CY7="",NA(),CY7)</f>
        <v>90.93</v>
      </c>
      <c r="CZ6" s="35">
        <f t="shared" si="11"/>
        <v>91.39</v>
      </c>
      <c r="DA6" s="35">
        <f t="shared" si="11"/>
        <v>91.96</v>
      </c>
      <c r="DB6" s="35">
        <f t="shared" si="11"/>
        <v>92</v>
      </c>
      <c r="DC6" s="35">
        <f t="shared" si="11"/>
        <v>86.56</v>
      </c>
      <c r="DD6" s="35">
        <f t="shared" si="11"/>
        <v>86.78</v>
      </c>
      <c r="DE6" s="35">
        <f t="shared" si="11"/>
        <v>86.83</v>
      </c>
      <c r="DF6" s="35">
        <f t="shared" si="11"/>
        <v>87.14</v>
      </c>
      <c r="DG6" s="35">
        <f t="shared" si="11"/>
        <v>86.66</v>
      </c>
      <c r="DH6" s="34" t="str">
        <f>IF(DH7="","",IF(DH7="-","【-】","【"&amp;SUBSTITUTE(TEXT(DH7,"#,##0.00"),"-","△")&amp;"】"))</f>
        <v>【95.20】</v>
      </c>
      <c r="DI6" s="35">
        <f>IF(DI7="",NA(),DI7)</f>
        <v>17.93</v>
      </c>
      <c r="DJ6" s="35">
        <f t="shared" ref="DJ6:DR6" si="12">IF(DJ7="",NA(),DJ7)</f>
        <v>19.899999999999999</v>
      </c>
      <c r="DK6" s="35">
        <f t="shared" si="12"/>
        <v>22.21</v>
      </c>
      <c r="DL6" s="35">
        <f t="shared" si="12"/>
        <v>24.24</v>
      </c>
      <c r="DM6" s="35">
        <f t="shared" si="12"/>
        <v>26.03</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4">
        <f>IF(EE7="",NA(),EE7)</f>
        <v>0</v>
      </c>
      <c r="EF6" s="34">
        <f t="shared" ref="EF6:EN6" si="14">IF(EF7="",NA(),EF7)</f>
        <v>0</v>
      </c>
      <c r="EG6" s="34">
        <f t="shared" si="14"/>
        <v>0</v>
      </c>
      <c r="EH6" s="34">
        <f t="shared" si="14"/>
        <v>0</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412031</v>
      </c>
      <c r="D7" s="37">
        <v>46</v>
      </c>
      <c r="E7" s="37">
        <v>17</v>
      </c>
      <c r="F7" s="37">
        <v>1</v>
      </c>
      <c r="G7" s="37">
        <v>0</v>
      </c>
      <c r="H7" s="37" t="s">
        <v>96</v>
      </c>
      <c r="I7" s="37" t="s">
        <v>97</v>
      </c>
      <c r="J7" s="37" t="s">
        <v>98</v>
      </c>
      <c r="K7" s="37" t="s">
        <v>99</v>
      </c>
      <c r="L7" s="37" t="s">
        <v>100</v>
      </c>
      <c r="M7" s="37" t="s">
        <v>101</v>
      </c>
      <c r="N7" s="38" t="s">
        <v>102</v>
      </c>
      <c r="O7" s="38">
        <v>52.71</v>
      </c>
      <c r="P7" s="38">
        <v>98.75</v>
      </c>
      <c r="Q7" s="38">
        <v>97.71</v>
      </c>
      <c r="R7" s="38">
        <v>2430</v>
      </c>
      <c r="S7" s="38">
        <v>73653</v>
      </c>
      <c r="T7" s="38">
        <v>71.72</v>
      </c>
      <c r="U7" s="38">
        <v>1026.95</v>
      </c>
      <c r="V7" s="38">
        <v>72527</v>
      </c>
      <c r="W7" s="38">
        <v>22.86</v>
      </c>
      <c r="X7" s="38">
        <v>3172.66</v>
      </c>
      <c r="Y7" s="38">
        <v>103.24</v>
      </c>
      <c r="Z7" s="38">
        <v>107.55</v>
      </c>
      <c r="AA7" s="38">
        <v>112.17</v>
      </c>
      <c r="AB7" s="38">
        <v>116.4</v>
      </c>
      <c r="AC7" s="38">
        <v>115.97</v>
      </c>
      <c r="AD7" s="38">
        <v>106.59</v>
      </c>
      <c r="AE7" s="38">
        <v>107.4</v>
      </c>
      <c r="AF7" s="38">
        <v>105.73</v>
      </c>
      <c r="AG7" s="38">
        <v>108.38</v>
      </c>
      <c r="AH7" s="38">
        <v>108.43</v>
      </c>
      <c r="AI7" s="38">
        <v>108.69</v>
      </c>
      <c r="AJ7" s="38">
        <v>0</v>
      </c>
      <c r="AK7" s="38">
        <v>0</v>
      </c>
      <c r="AL7" s="38">
        <v>0</v>
      </c>
      <c r="AM7" s="38">
        <v>0</v>
      </c>
      <c r="AN7" s="38">
        <v>0</v>
      </c>
      <c r="AO7" s="38">
        <v>23.51</v>
      </c>
      <c r="AP7" s="38">
        <v>18.920000000000002</v>
      </c>
      <c r="AQ7" s="38">
        <v>14.68</v>
      </c>
      <c r="AR7" s="38">
        <v>12.78</v>
      </c>
      <c r="AS7" s="38">
        <v>12.89</v>
      </c>
      <c r="AT7" s="38">
        <v>3.28</v>
      </c>
      <c r="AU7" s="38">
        <v>15.53</v>
      </c>
      <c r="AV7" s="38">
        <v>15.08</v>
      </c>
      <c r="AW7" s="38">
        <v>13.7</v>
      </c>
      <c r="AX7" s="38">
        <v>21.57</v>
      </c>
      <c r="AY7" s="38">
        <v>21.78</v>
      </c>
      <c r="AZ7" s="38">
        <v>57.3</v>
      </c>
      <c r="BA7" s="38">
        <v>57.35</v>
      </c>
      <c r="BB7" s="38">
        <v>50.78</v>
      </c>
      <c r="BC7" s="38">
        <v>57.48</v>
      </c>
      <c r="BD7" s="38">
        <v>54.32</v>
      </c>
      <c r="BE7" s="38">
        <v>69.489999999999995</v>
      </c>
      <c r="BF7" s="38">
        <v>1363.84</v>
      </c>
      <c r="BG7" s="38">
        <v>1435.53</v>
      </c>
      <c r="BH7" s="38">
        <v>1382.46</v>
      </c>
      <c r="BI7" s="38">
        <v>1351.83</v>
      </c>
      <c r="BJ7" s="38">
        <v>1323.67</v>
      </c>
      <c r="BK7" s="38">
        <v>1010.51</v>
      </c>
      <c r="BL7" s="38">
        <v>1031.56</v>
      </c>
      <c r="BM7" s="38">
        <v>1053.93</v>
      </c>
      <c r="BN7" s="38">
        <v>1046.25</v>
      </c>
      <c r="BO7" s="38">
        <v>1000.94</v>
      </c>
      <c r="BP7" s="38">
        <v>682.78</v>
      </c>
      <c r="BQ7" s="38">
        <v>100.1</v>
      </c>
      <c r="BR7" s="38">
        <v>99.91</v>
      </c>
      <c r="BS7" s="38">
        <v>101.91</v>
      </c>
      <c r="BT7" s="38">
        <v>107.26</v>
      </c>
      <c r="BU7" s="38">
        <v>110.38</v>
      </c>
      <c r="BV7" s="38">
        <v>83</v>
      </c>
      <c r="BW7" s="38">
        <v>84.32</v>
      </c>
      <c r="BX7" s="38">
        <v>85.23</v>
      </c>
      <c r="BY7" s="38">
        <v>88.37</v>
      </c>
      <c r="BZ7" s="38">
        <v>93.77</v>
      </c>
      <c r="CA7" s="38">
        <v>100.91</v>
      </c>
      <c r="CB7" s="38">
        <v>154.03</v>
      </c>
      <c r="CC7" s="38">
        <v>152.59</v>
      </c>
      <c r="CD7" s="38">
        <v>150.29</v>
      </c>
      <c r="CE7" s="38">
        <v>143.6</v>
      </c>
      <c r="CF7" s="38">
        <v>139.4</v>
      </c>
      <c r="CG7" s="38">
        <v>193.74</v>
      </c>
      <c r="CH7" s="38">
        <v>188.12</v>
      </c>
      <c r="CI7" s="38">
        <v>185.7</v>
      </c>
      <c r="CJ7" s="38">
        <v>178.11</v>
      </c>
      <c r="CK7" s="38">
        <v>165.57</v>
      </c>
      <c r="CL7" s="38">
        <v>136.86000000000001</v>
      </c>
      <c r="CM7" s="38">
        <v>71.59</v>
      </c>
      <c r="CN7" s="38">
        <v>70.92</v>
      </c>
      <c r="CO7" s="38">
        <v>72.989999999999995</v>
      </c>
      <c r="CP7" s="38">
        <v>71.39</v>
      </c>
      <c r="CQ7" s="38">
        <v>71.97</v>
      </c>
      <c r="CR7" s="38">
        <v>62.23</v>
      </c>
      <c r="CS7" s="38">
        <v>60</v>
      </c>
      <c r="CT7" s="38">
        <v>61.03</v>
      </c>
      <c r="CU7" s="38">
        <v>59.55</v>
      </c>
      <c r="CV7" s="38">
        <v>59.19</v>
      </c>
      <c r="CW7" s="38">
        <v>58.98</v>
      </c>
      <c r="CX7" s="38">
        <v>90.29</v>
      </c>
      <c r="CY7" s="38">
        <v>90.93</v>
      </c>
      <c r="CZ7" s="38">
        <v>91.39</v>
      </c>
      <c r="DA7" s="38">
        <v>91.96</v>
      </c>
      <c r="DB7" s="38">
        <v>92</v>
      </c>
      <c r="DC7" s="38">
        <v>86.56</v>
      </c>
      <c r="DD7" s="38">
        <v>86.78</v>
      </c>
      <c r="DE7" s="38">
        <v>86.83</v>
      </c>
      <c r="DF7" s="38">
        <v>87.14</v>
      </c>
      <c r="DG7" s="38">
        <v>86.66</v>
      </c>
      <c r="DH7" s="38">
        <v>95.2</v>
      </c>
      <c r="DI7" s="38">
        <v>17.93</v>
      </c>
      <c r="DJ7" s="38">
        <v>19.899999999999999</v>
      </c>
      <c r="DK7" s="38">
        <v>22.21</v>
      </c>
      <c r="DL7" s="38">
        <v>24.24</v>
      </c>
      <c r="DM7" s="38">
        <v>26.03</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v>
      </c>
      <c r="EF7" s="38">
        <v>0</v>
      </c>
      <c r="EG7" s="38">
        <v>0</v>
      </c>
      <c r="EH7" s="38">
        <v>0</v>
      </c>
      <c r="EI7" s="38">
        <v>0</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cp:lastPrinted>2020-01-20T06:18:31Z</cp:lastPrinted>
  <dcterms:created xsi:type="dcterms:W3CDTF">2019-12-05T04:47:35Z</dcterms:created>
  <dcterms:modified xsi:type="dcterms:W3CDTF">2021-01-28T07:03:21Z</dcterms:modified>
  <cp:category/>
</cp:coreProperties>
</file>