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ri02\Desktop\R2_fukuchi\HP掲載\経営比較分析表\H30\"/>
    </mc:Choice>
  </mc:AlternateContent>
  <workbookProtection workbookAlgorithmName="SHA-512" workbookHashValue="FOKS9VbWQLxvmJsebudfqH5cnQ3oOdiviOT05AH4c/FROX2s0FcuNaeEnbZFMQH6+4X3YBqTwGKW3Dg9DPCBfA==" workbookSaltValue="br3zcjRPP10/KkUgt5vJo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<sst xmlns="http://schemas.openxmlformats.org/spreadsheetml/2006/main" count="228" uniqueCount="114">
  <si>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</si>
  <si>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</si>
  <si>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</si>
  <si>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</si>
  <si>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</si>
  <si>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</si>
  <si>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</si>
  <si>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</si>
  <si>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</si>
  <si>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</si>
  <si>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</si>
  <si>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</si>
  <si>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</si>
  <si>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</si>
  <si>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</si>
  <si>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</si>
  <si>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</si>
  <si>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</si>
  <si>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</si>
  <si>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</si>
  <si>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</si>
  <si>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</si>
  <si>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</si>
  <si>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</si>
  <si>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</si>
  <si>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</si>
  <si>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</si>
  <si>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</si>
  <si>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</si>
  <si>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</si>
  <si>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</si>
  <si>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</si>
  <si>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</si>
  <si>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</si>
  <si>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</si>
  <si>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</si>
  <si>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</si>
  <si>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</si>
  <si>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</si>
  <si>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</si>
  <si>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</si>
  <si>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</si>
  <si>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</si>
  <si>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</si>
  <si>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</si>
  <si>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</si>
  <si>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</si>
  <si>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</si>
  <si>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</si>
  <si>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</si>
  <si>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</si>
  <si>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</si>
  <si>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</si>
  <si>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</si>
  <si>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</si>
  <si>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</si>
  <si>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</si>
  <si>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</si>
  <si>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</si>
  <si>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</si>
  <si>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</si>
  <si>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</si>
  <si>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</si>
  <si>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</si>
  <si>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</si>
  <si>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</si>
  <si>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</si>
  <si>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</si>
  <si>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</si>
  <si>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</si>
  <si>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</si>
  <si>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</si>
  <si>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</si>
  <si>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</si>
  <si>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</si>
  <si>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</si>
  <si>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</si>
  <si>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</si>
  <si>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</si>
  <si>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</si>
  <si>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</si>
  <si>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</si>
  <si>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</si>
  <si>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</si>
  <si>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</si>
  <si>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</si>
  <si>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</si>
  <si>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</si>
  <si>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</si>
  <si>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</si>
  <si>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</si>
  <si>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</si>
  <si>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</si>
  <si>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</si>
  <si>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</si>
  <si>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</si>
  <si>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</si>
  <si>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</si>
  <si>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</si>
  <si>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</si>
  <si>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</si>
  <si>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</si>
  <si>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</si>
  <si>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</si>
  <si>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</si>
  <si>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</si>
  <si>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</si>
  <si>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</si>
  <si>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</si>
  <si>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</si>
  <si>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</si>
  <si>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供用区域５地区（飯田・永吉・千歳・下野・於保里）内の人口は減少傾向にあること、施設の老朽化により大幅な修繕費が必要になることが見込まれたため、平成２５年度末に２地区（飯田・永吉）、平成２８年度末に千歳地区を公共下水道事業へと移管した。
　使用者数は減少傾向にあるため、有収水量が減少したことにより、経費回収率が減少し、汚水処理原価が高くなっている。
　</t>
    <rPh sb="103" eb="104">
      <t>マツ</t>
    </rPh>
    <rPh sb="133" eb="135">
      <t>ケイコウ</t>
    </rPh>
    <phoneticPr fontId="4"/>
  </si>
  <si>
    <t>　現時点では、老朽化率は０％となっている。令和元年度に下野地区、令和２年度に於保里地区の農業集落排水施設を公共下水道へ接続・移管し、農業集落排水事業の廃止を予定している。</t>
    <rPh sb="21" eb="23">
      <t>レイワ</t>
    </rPh>
    <rPh sb="23" eb="24">
      <t>ガン</t>
    </rPh>
    <rPh sb="32" eb="34">
      <t>レイワ</t>
    </rPh>
    <rPh sb="35" eb="37">
      <t>ネンド</t>
    </rPh>
    <rPh sb="38" eb="39">
      <t>オ</t>
    </rPh>
    <rPh sb="39" eb="40">
      <t>タモツ</t>
    </rPh>
    <rPh sb="40" eb="41">
      <t>リ</t>
    </rPh>
    <rPh sb="41" eb="43">
      <t>チク</t>
    </rPh>
    <rPh sb="66" eb="70">
      <t>ノウギョウシュウラク</t>
    </rPh>
    <rPh sb="70" eb="72">
      <t>ハイスイ</t>
    </rPh>
    <rPh sb="72" eb="74">
      <t>ジギョウ</t>
    </rPh>
    <rPh sb="75" eb="77">
      <t>ハイシ</t>
    </rPh>
    <rPh sb="78" eb="80">
      <t>ヨテイ</t>
    </rPh>
    <phoneticPr fontId="4"/>
  </si>
  <si>
    <t>　農業集落排水建設事業は平成１４年度に完了しており、維持管理のみとなっている。供用区域５地区（飯田・永吉・千歳・下野・於保里）内の人口は減少傾向にあるものの、施設老朽化による大幅な修繕費施設更新費用や維持管理費が見込まれた。そのため平成２８年度までに３地区を公共下水道事業へと接続・移管している。
　現在、水洗化人口の減少により、加入負担金や料金のみでは維持管理費をまかなえていない状況であるが、令和元年度に下野地区、令和２年度に於保里地区を公共下水道へ接続し、農業集落排水事業を廃止することで、より費用対効果が高い公共下水道として事業を行っていく予定である。</t>
    <rPh sb="116" eb="118">
      <t>ヘイセイ</t>
    </rPh>
    <rPh sb="198" eb="200">
      <t>レイワ</t>
    </rPh>
    <rPh sb="200" eb="201">
      <t>ガン</t>
    </rPh>
    <rPh sb="209" eb="211">
      <t>レイワ</t>
    </rPh>
    <rPh sb="215" eb="216">
      <t>オ</t>
    </rPh>
    <rPh sb="216" eb="217">
      <t>ホ</t>
    </rPh>
    <rPh sb="217" eb="218">
      <t>サト</t>
    </rPh>
    <rPh sb="218" eb="220">
      <t>チク</t>
    </rPh>
    <rPh sb="231" eb="233">
      <t>ノウギョウ</t>
    </rPh>
    <rPh sb="233" eb="235">
      <t>シュウラク</t>
    </rPh>
    <rPh sb="235" eb="237">
      <t>ハイスイ</t>
    </rPh>
    <rPh sb="237" eb="239">
      <t>ジギョウ</t>
    </rPh>
    <rPh sb="240" eb="242">
      <t>ハイシ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</si>
</sst>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6-45C2-9DC2-E3440E5D49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6096-45C2-9DC2-E3440E5D49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53.78</c:v>
                </c:pt>
                <c:pt idx="1">
                  <c:v>54.15</c:v>
                </c:pt>
                <c:pt idx="2">
                  <c:v>42.11</c:v>
                </c:pt>
                <c:pt idx="3">
                  <c:v>39</c:v>
                </c:pt>
                <c:pt idx="4">
                  <c:v>48.18</c:v>
                </c:pt>
              </c:numCache>
            </c:numRef>
          </c:val>
          <c:extLst>
            <c:ext xmlns:c16="http://schemas.microsoft.com/office/drawing/2014/chart" uri="{C3380CC4-5D6E-409C-BE32-E72D297353CC}">
              <c16:uniqueId val="{00000000-23E5-410F-9FAF-EE6F67819C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3E5-410F-9FAF-EE6F67819C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91.27</c:v>
                </c:pt>
                <c:pt idx="1">
                  <c:v>92.71</c:v>
                </c:pt>
                <c:pt idx="2">
                  <c:v>92.65</c:v>
                </c:pt>
                <c:pt idx="3">
                  <c:v>94.84</c:v>
                </c:pt>
                <c:pt idx="4">
                  <c:v>95.1</c:v>
                </c:pt>
              </c:numCache>
            </c:numRef>
          </c:val>
          <c:extLst>
            <c:ext xmlns:c16="http://schemas.microsoft.com/office/drawing/2014/chart" uri="{C3380CC4-5D6E-409C-BE32-E72D297353CC}">
              <c16:uniqueId val="{00000000-C98D-4D08-845F-86674D0C82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98D-4D08-845F-86674D0C82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65.11</c:v>
                </c:pt>
                <c:pt idx="1">
                  <c:v>79.94</c:v>
                </c:pt>
                <c:pt idx="2">
                  <c:v>72.38</c:v>
                </c:pt>
                <c:pt idx="3">
                  <c:v>69.680000000000007</c:v>
                </c:pt>
                <c:pt idx="4">
                  <c:v>69.92</c:v>
                </c:pt>
              </c:numCache>
            </c:numRef>
          </c:val>
          <c:extLst>
            <c:ext xmlns:c16="http://schemas.microsoft.com/office/drawing/2014/chart" uri="{C3380CC4-5D6E-409C-BE32-E72D297353CC}">
              <c16:uniqueId val="{00000000-D9B8-4BB0-80CA-DEEA208AF7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B8-4BB0-80CA-DEEA208AF7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6-41CD-9D68-8B2EDFB63F1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6-41CD-9D68-8B2EDFB63F1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EB-4746-A3A6-07344D67C0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EB-4746-A3A6-07344D67C0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A3-472B-930E-2F93E28993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3-472B-930E-2F93E28993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6-4B7E-87B4-8A155B912AD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6-4B7E-87B4-8A155B912AD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1409.17</c:v>
                </c:pt>
                <c:pt idx="1">
                  <c:v>0</c:v>
                </c:pt>
                <c:pt idx="2">
                  <c:v>0</c:v>
                </c:pt>
                <c:pt idx="3">
                  <c:v>0</c:v>
                </c:pt>
                <c:pt idx="4">
                  <c:v>0</c:v>
                </c:pt>
              </c:numCache>
            </c:numRef>
          </c:val>
          <c:extLst>
            <c:ext xmlns:c16="http://schemas.microsoft.com/office/drawing/2014/chart" uri="{C3380CC4-5D6E-409C-BE32-E72D297353CC}">
              <c16:uniqueId val="{00000000-C66B-4150-B7E6-EE4071EA62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66B-4150-B7E6-EE4071EA62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27.33</c:v>
                </c:pt>
                <c:pt idx="1">
                  <c:v>62.6</c:v>
                </c:pt>
                <c:pt idx="2">
                  <c:v>74.260000000000005</c:v>
                </c:pt>
                <c:pt idx="3">
                  <c:v>51.76</c:v>
                </c:pt>
                <c:pt idx="4">
                  <c:v>43.03</c:v>
                </c:pt>
              </c:numCache>
            </c:numRef>
          </c:val>
          <c:extLst>
            <c:ext xmlns:c16="http://schemas.microsoft.com/office/drawing/2014/chart" uri="{C3380CC4-5D6E-409C-BE32-E72D297353CC}">
              <c16:uniqueId val="{00000000-13A0-42B6-A1DF-4C7EE65E98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3A0-42B6-A1DF-4C7EE65E98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495.45</c:v>
                </c:pt>
                <c:pt idx="1">
                  <c:v>215.26</c:v>
                </c:pt>
                <c:pt idx="2">
                  <c:v>181.88</c:v>
                </c:pt>
                <c:pt idx="3">
                  <c:v>266.11</c:v>
                </c:pt>
                <c:pt idx="4">
                  <c:v>315.70999999999998</c:v>
                </c:pt>
              </c:numCache>
            </c:numRef>
          </c:val>
          <c:extLst>
            <c:ext xmlns:c16="http://schemas.microsoft.com/office/drawing/2014/chart" uri="{C3380CC4-5D6E-409C-BE32-E72D297353CC}">
              <c16:uniqueId val="{00000000-46D0-43C6-BEBF-BC997CE8C0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6D0-43C6-BEBF-BC997CE8C0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鳥栖市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73653</v>
      </c>
      <c r="AM8" s="68"/>
      <c r="AN8" s="68"/>
      <c r="AO8" s="68"/>
      <c r="AP8" s="68"/>
      <c r="AQ8" s="68"/>
      <c r="AR8" s="68"/>
      <c r="AS8" s="68"/>
      <c r="AT8" s="67">
        <f>データ!T6</f>
        <v>71.72</v>
      </c>
      <c r="AU8" s="67"/>
      <c r="AV8" s="67"/>
      <c r="AW8" s="67"/>
      <c r="AX8" s="67"/>
      <c r="AY8" s="67"/>
      <c r="AZ8" s="67"/>
      <c r="BA8" s="67"/>
      <c r="BB8" s="67">
        <f>データ!U6</f>
        <v>1026.95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0.92</v>
      </c>
      <c r="Q10" s="67"/>
      <c r="R10" s="67"/>
      <c r="S10" s="67"/>
      <c r="T10" s="67"/>
      <c r="U10" s="67"/>
      <c r="V10" s="67"/>
      <c r="W10" s="67">
        <f>データ!Q6</f>
        <v>94.31</v>
      </c>
      <c r="X10" s="67"/>
      <c r="Y10" s="67"/>
      <c r="Z10" s="67"/>
      <c r="AA10" s="67"/>
      <c r="AB10" s="67"/>
      <c r="AC10" s="67"/>
      <c r="AD10" s="68">
        <f>データ!R6</f>
        <v>2430</v>
      </c>
      <c r="AE10" s="68"/>
      <c r="AF10" s="68"/>
      <c r="AG10" s="68"/>
      <c r="AH10" s="68"/>
      <c r="AI10" s="68"/>
      <c r="AJ10" s="68"/>
      <c r="AK10" s="2"/>
      <c r="AL10" s="68">
        <f>データ!V6</f>
        <v>673</v>
      </c>
      <c r="AM10" s="68"/>
      <c r="AN10" s="68"/>
      <c r="AO10" s="68"/>
      <c r="AP10" s="68"/>
      <c r="AQ10" s="68"/>
      <c r="AR10" s="68"/>
      <c r="AS10" s="68"/>
      <c r="AT10" s="67">
        <f>データ!W6</f>
        <v>0.31</v>
      </c>
      <c r="AU10" s="67"/>
      <c r="AV10" s="67"/>
      <c r="AW10" s="67"/>
      <c r="AX10" s="67"/>
      <c r="AY10" s="67"/>
      <c r="AZ10" s="67"/>
      <c r="BA10" s="67"/>
      <c r="BB10" s="67">
        <f>データ!X6</f>
        <v>2170.9699999999998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nzct3ofGTWQDHromUN+K7mN5PcF1Yn02t/ylwliO2b3OAl2I/aBLDDHQ57QtZw+8m/aoVzHqOwEvVZflRtjQQ==" saltValue="1v+teyBbzRPh1YkfkbUJ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412031</v>
      </c>
      <c r="D6" s="33">
        <f t="shared" si="3"/>
        <v>47</v>
      </c>
      <c r="E6" s="33">
        <f t="shared" si="3"/>
        <v>17</v>
      </c>
      <c r="F6" s="33">
        <f t="shared" si="3"/>
        <v>5</v>
      </c>
      <c r="G6" s="33">
        <f t="shared" si="3"/>
        <v>0</v>
      </c>
      <c r="H6" s="33" t="str">
        <f t="shared" si="3"/>
        <v>佐賀県　鳥栖市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0.92</v>
      </c>
      <c r="Q6" s="34">
        <f t="shared" si="3"/>
        <v>94.31</v>
      </c>
      <c r="R6" s="34">
        <f t="shared" si="3"/>
        <v>2430</v>
      </c>
      <c r="S6" s="34">
        <f t="shared" si="3"/>
        <v>73653</v>
      </c>
      <c r="T6" s="34">
        <f t="shared" si="3"/>
        <v>71.72</v>
      </c>
      <c r="U6" s="34">
        <f t="shared" si="3"/>
        <v>1026.95</v>
      </c>
      <c r="V6" s="34">
        <f t="shared" si="3"/>
        <v>673</v>
      </c>
      <c r="W6" s="34">
        <f t="shared" si="3"/>
        <v>0.31</v>
      </c>
      <c r="X6" s="34">
        <f t="shared" si="3"/>
        <v>2170.9699999999998</v>
      </c>
      <c r="Y6" s="35">
        <f>IF(Y7="",NA(),Y7)</f>
        <v>65.11</v>
      </c>
      <c r="Z6" s="35">
        <f t="shared" ref="Z6:AH6" si="4">IF(Z7="",NA(),Z7)</f>
        <v>79.94</v>
      </c>
      <c r="AA6" s="35">
        <f t="shared" si="4"/>
        <v>72.38</v>
      </c>
      <c r="AB6" s="35">
        <f t="shared" si="4"/>
        <v>69.680000000000007</v>
      </c>
      <c r="AC6" s="35">
        <f t="shared" si="4"/>
        <v>69.92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1409.17</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27.33</v>
      </c>
      <c r="BR6" s="35">
        <f t="shared" ref="BR6:BZ6" si="8">IF(BR7="",NA(),BR7)</f>
        <v>62.6</v>
      </c>
      <c r="BS6" s="35">
        <f t="shared" si="8"/>
        <v>74.260000000000005</v>
      </c>
      <c r="BT6" s="35">
        <f t="shared" si="8"/>
        <v>51.76</v>
      </c>
      <c r="BU6" s="35">
        <f t="shared" si="8"/>
        <v>43.03</v>
      </c>
      <c r="BV6" s="35">
        <f t="shared" si="8"/>
        <v>50.82</v>
      </c>
      <c r="BW6" s="35">
        <f t="shared" si="8"/>
        <v>52.19</v>
      </c>
      <c r="BX6" s="35">
        <f t="shared" si="8"/>
        <v>55.32</v>
      </c>
      <c r="BY6" s="35">
        <f t="shared" si="8"/>
        <v>59.8</v>
      </c>
      <c r="BZ6" s="35">
        <f t="shared" si="8"/>
        <v>57.77</v>
      </c>
      <c r="CA6" s="34" t="str">
        <f>IF(CA7="","",IF(CA7="-","【-】","【"&amp;SUBSTITUTE(TEXT(CA7,"#,##0.00"),"-","△")&amp;"】"))</f>
        <v>【59.51】</v>
      </c>
      <c r="CB6" s="35">
        <f>IF(CB7="",NA(),CB7)</f>
        <v>495.45</v>
      </c>
      <c r="CC6" s="35">
        <f t="shared" ref="CC6:CK6" si="9">IF(CC7="",NA(),CC7)</f>
        <v>215.26</v>
      </c>
      <c r="CD6" s="35">
        <f t="shared" si="9"/>
        <v>181.88</v>
      </c>
      <c r="CE6" s="35">
        <f t="shared" si="9"/>
        <v>266.11</v>
      </c>
      <c r="CF6" s="35">
        <f t="shared" si="9"/>
        <v>315.70999999999998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53.78</v>
      </c>
      <c r="CN6" s="35">
        <f t="shared" ref="CN6:CV6" si="10">IF(CN7="",NA(),CN7)</f>
        <v>54.15</v>
      </c>
      <c r="CO6" s="35">
        <f t="shared" si="10"/>
        <v>42.11</v>
      </c>
      <c r="CP6" s="35">
        <f t="shared" si="10"/>
        <v>39</v>
      </c>
      <c r="CQ6" s="35">
        <f t="shared" si="10"/>
        <v>48.18</v>
      </c>
      <c r="CR6" s="35">
        <f t="shared" si="10"/>
        <v>53.24</v>
      </c>
      <c r="CS6" s="35">
        <f t="shared" si="10"/>
        <v>52.31</v>
      </c>
      <c r="CT6" s="35">
        <f t="shared" si="10"/>
        <v>60.65</v>
      </c>
      <c r="CU6" s="35">
        <f t="shared" si="10"/>
        <v>51.75</v>
      </c>
      <c r="CV6" s="35">
        <f t="shared" si="10"/>
        <v>50.68</v>
      </c>
      <c r="CW6" s="34" t="str">
        <f>IF(CW7="","",IF(CW7="-","【-】","【"&amp;SUBSTITUTE(TEXT(CW7,"#,##0.00"),"-","△")&amp;"】"))</f>
        <v>【52.23】</v>
      </c>
      <c r="CX6" s="35">
        <f>IF(CX7="",NA(),CX7)</f>
        <v>91.27</v>
      </c>
      <c r="CY6" s="35">
        <f t="shared" ref="CY6:DG6" si="11">IF(CY7="",NA(),CY7)</f>
        <v>92.71</v>
      </c>
      <c r="CZ6" s="35">
        <f t="shared" si="11"/>
        <v>92.65</v>
      </c>
      <c r="DA6" s="35">
        <f t="shared" si="11"/>
        <v>94.84</v>
      </c>
      <c r="DB6" s="35">
        <f t="shared" si="11"/>
        <v>95.1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412031</v>
      </c>
      <c r="D7" s="37">
        <v>47</v>
      </c>
      <c r="E7" s="37">
        <v>17</v>
      </c>
      <c r="F7" s="37">
        <v>5</v>
      </c>
      <c r="G7" s="37">
        <v>0</v>
      </c>
      <c r="H7" s="37" t="s">
        <v>98</v>
      </c>
      <c r="I7" s="37" t="s">
        <v>99</v>
      </c>
      <c r="J7" s="37" t="s">
        <v>100</v>
      </c>
      <c r="K7" s="37" t="s">
        <v>101</v>
      </c>
      <c r="L7" s="37" t="s">
        <v>102</v>
      </c>
      <c r="M7" s="37" t="s">
        <v>103</v>
      </c>
      <c r="N7" s="38" t="s">
        <v>104</v>
      </c>
      <c r="O7" s="38" t="s">
        <v>105</v>
      </c>
      <c r="P7" s="38">
        <v>0.92</v>
      </c>
      <c r="Q7" s="38">
        <v>94.31</v>
      </c>
      <c r="R7" s="38">
        <v>2430</v>
      </c>
      <c r="S7" s="38">
        <v>73653</v>
      </c>
      <c r="T7" s="38">
        <v>71.72</v>
      </c>
      <c r="U7" s="38">
        <v>1026.95</v>
      </c>
      <c r="V7" s="38">
        <v>673</v>
      </c>
      <c r="W7" s="38">
        <v>0.31</v>
      </c>
      <c r="X7" s="38">
        <v>2170.9699999999998</v>
      </c>
      <c r="Y7" s="38">
        <v>65.11</v>
      </c>
      <c r="Z7" s="38">
        <v>79.94</v>
      </c>
      <c r="AA7" s="38">
        <v>72.38</v>
      </c>
      <c r="AB7" s="38">
        <v>69.680000000000007</v>
      </c>
      <c r="AC7" s="38">
        <v>69.92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1409.17</v>
      </c>
      <c r="BG7" s="38">
        <v>0</v>
      </c>
      <c r="BH7" s="38">
        <v>0</v>
      </c>
      <c r="BI7" s="38">
        <v>0</v>
      </c>
      <c r="BJ7" s="38">
        <v>0</v>
      </c>
      <c r="BK7" s="38">
        <v>1044.8</v>
      </c>
      <c r="BL7" s="38">
        <v>1081.8</v>
      </c>
      <c r="BM7" s="38">
        <v>974.93</v>
      </c>
      <c r="BN7" s="38">
        <v>855.8</v>
      </c>
      <c r="BO7" s="38">
        <v>789.46</v>
      </c>
      <c r="BP7" s="38">
        <v>747.76</v>
      </c>
      <c r="BQ7" s="38">
        <v>27.33</v>
      </c>
      <c r="BR7" s="38">
        <v>62.6</v>
      </c>
      <c r="BS7" s="38">
        <v>74.260000000000005</v>
      </c>
      <c r="BT7" s="38">
        <v>51.76</v>
      </c>
      <c r="BU7" s="38">
        <v>43.03</v>
      </c>
      <c r="BV7" s="38">
        <v>50.82</v>
      </c>
      <c r="BW7" s="38">
        <v>52.19</v>
      </c>
      <c r="BX7" s="38">
        <v>55.32</v>
      </c>
      <c r="BY7" s="38">
        <v>59.8</v>
      </c>
      <c r="BZ7" s="38">
        <v>57.77</v>
      </c>
      <c r="CA7" s="38">
        <v>59.51</v>
      </c>
      <c r="CB7" s="38">
        <v>495.45</v>
      </c>
      <c r="CC7" s="38">
        <v>215.26</v>
      </c>
      <c r="CD7" s="38">
        <v>181.88</v>
      </c>
      <c r="CE7" s="38">
        <v>266.11</v>
      </c>
      <c r="CF7" s="38">
        <v>315.70999999999998</v>
      </c>
      <c r="CG7" s="38">
        <v>300.52</v>
      </c>
      <c r="CH7" s="38">
        <v>296.14</v>
      </c>
      <c r="CI7" s="38">
        <v>283.17</v>
      </c>
      <c r="CJ7" s="38">
        <v>263.76</v>
      </c>
      <c r="CK7" s="38">
        <v>274.35000000000002</v>
      </c>
      <c r="CL7" s="38">
        <v>261.45999999999998</v>
      </c>
      <c r="CM7" s="38">
        <v>53.78</v>
      </c>
      <c r="CN7" s="38">
        <v>54.15</v>
      </c>
      <c r="CO7" s="38">
        <v>42.11</v>
      </c>
      <c r="CP7" s="38">
        <v>39</v>
      </c>
      <c r="CQ7" s="38">
        <v>48.18</v>
      </c>
      <c r="CR7" s="38">
        <v>53.24</v>
      </c>
      <c r="CS7" s="38">
        <v>52.31</v>
      </c>
      <c r="CT7" s="38">
        <v>60.65</v>
      </c>
      <c r="CU7" s="38">
        <v>51.75</v>
      </c>
      <c r="CV7" s="38">
        <v>50.68</v>
      </c>
      <c r="CW7" s="38">
        <v>52.23</v>
      </c>
      <c r="CX7" s="38">
        <v>91.27</v>
      </c>
      <c r="CY7" s="38">
        <v>92.71</v>
      </c>
      <c r="CZ7" s="38">
        <v>92.65</v>
      </c>
      <c r="DA7" s="38">
        <v>94.84</v>
      </c>
      <c r="DB7" s="38">
        <v>95.1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2020-01-20T07:54:24Z</cp:lastPrinted>
  <dcterms:created xsi:type="dcterms:W3CDTF">2019-12-05T05:23:06Z</dcterms:created>
  <dcterms:modified xsi:type="dcterms:W3CDTF">2021-01-28T07:06:59Z</dcterms:modified>
  <cp:category/>
</cp:coreProperties>
</file>