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R:\管理係\管理係\管理一般\一般\その他\fukuchi\@@@@\@@@@\@@@@\@@@@\@@@@\sinai\densi\2022_03\04\02_メール_県市町支援課\起案\"/>
    </mc:Choice>
  </mc:AlternateContent>
  <workbookProtection workbookAlgorithmName="SHA-512" workbookHashValue="RW3g7nIMHs2nK8ccofo09rXa0m0BC+wc2trISZs2Aw+HDjjmCg6+tWo75F+6zrD1U3UvIx3Vbcupw0ZRM21LCA==" workbookSaltValue="9W/s9H6Jhwd3/cbB3OOWK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<sst xmlns="http://schemas.openxmlformats.org/spreadsheetml/2006/main" count="228" uniqueCount="114">
  <si>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</si>
  <si>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</si>
  <si>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</si>
  <si>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</si>
  <si>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</si>
  <si>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</si>
  <si>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</si>
  <si>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</si>
  <si>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</si>
  <si>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</si>
  <si>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</si>
  <si>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</si>
  <si>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</si>
  <si>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</si>
  <si>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</si>
  <si>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</si>
  <si>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</si>
  <si>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</si>
  <si>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</si>
  <si>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</si>
  <si>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</si>
  <si>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</si>
  <si>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</si>
  <si>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</si>
  <si>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</si>
  <si>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</si>
  <si>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</si>
  <si>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</si>
  <si>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</si>
  <si>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</si>
  <si>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</si>
  <si>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</si>
  <si>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</si>
  <si>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</si>
  <si>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</si>
  <si>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</si>
  <si>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</si>
  <si>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</si>
  <si>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</si>
  <si>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</si>
  <si>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</si>
  <si>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</si>
  <si>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</si>
  <si>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</si>
  <si>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</si>
  <si>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</si>
  <si>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</si>
  <si>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</si>
  <si>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</si>
  <si>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</si>
  <si>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</si>
  <si>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</si>
  <si>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</si>
  <si>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</si>
  <si>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</si>
  <si>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</si>
  <si>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</si>
  <si>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</si>
  <si>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</si>
  <si>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</si>
  <si>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</si>
  <si>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</si>
  <si>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</si>
  <si>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</si>
  <si>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</si>
  <si>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</si>
  <si>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</si>
  <si>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</si>
  <si>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</si>
  <si>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</si>
  <si>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</si>
  <si>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</si>
  <si>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</si>
  <si>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</si>
  <si>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</si>
  <si>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</si>
  <si>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</si>
  <si>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</si>
  <si>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</si>
  <si>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</si>
  <si>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</si>
  <si>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</si>
  <si>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</si>
  <si>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</si>
  <si>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</si>
  <si>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</si>
  <si>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</si>
  <si>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</si>
  <si>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</si>
  <si>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</si>
  <si>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</si>
  <si>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</si>
  <si>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</si>
  <si>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鳥栖市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</si>
  <si>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</si>
  <si>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</si>
  <si>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</si>
  <si>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</si>
  <si>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</si>
  <si>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</si>
  <si>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</si>
  <si>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</si>
  <si>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</si>
  <si>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</si>
  <si>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</si>
  <si>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</si>
  <si>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</si>
  <si>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</si>
  <si>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</si>
  <si>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</si>
  <si>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</si>
  <si>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表れているように、現時点は良好な経営状況となっているが、現在進めている水道施設整備事業は、財政の確保など水道事業の経営に大きな影響を与えるものと認識しており、特に財源については企業債が中心となることが想定されるため、今後の企業債利息及び減価償却費等の固定費の大幅な増加は避けられないと考えている。このような状況の中で、利用者の負担増とならないよう、水道料金を値上げすることなく現行の料金体系を維持することを前提として、水道施設整備事業を進めているところである。また、現在は人口が増加しているが、いずれ人口が減少していくことが予想されるため、将来を見据えた事業運営が必要と考えている。</t>
  </si>
  <si>
    <t>　現在の水道施設は昭和４０年～５０年代に築造されたものがほとんどで老朽化が進んでいる。さらに、耐震化されていないため、安定した給水を行っていくために施設の更新が必要である。老朽化した水道施設の更新と耐震化及び非常時の対応強化等を図るため、平成２５年度から１５年を要する水道施設整備事業に取り組んでいる。
　なお、令和２年度に有形固定資産減価償却率が大きく下がった要因は、令和２年度に浄水場の更新工事が完了したためである。</t>
    <rPh sb="156" eb="158">
      <t>レイワ</t>
    </rPh>
    <rPh sb="159" eb="161">
      <t>ネンド</t>
    </rPh>
    <rPh sb="162" eb="164">
      <t>ユウケイ</t>
    </rPh>
    <rPh sb="164" eb="166">
      <t>コテイ</t>
    </rPh>
    <rPh sb="166" eb="168">
      <t>シサン</t>
    </rPh>
    <rPh sb="168" eb="170">
      <t>ゲンカシ</t>
    </rPh>
    <rPh sb="170" eb="183">
      <t>ョウキャクリツガオオキクサガッタヨウイン</t>
    </rPh>
    <rPh sb="185" eb="187">
      <t>レイワ</t>
    </rPh>
    <rPh sb="188" eb="190">
      <t>ネンド</t>
    </rPh>
    <rPh sb="191" eb="194">
      <t>ジョウスイジョウ</t>
    </rPh>
    <rPh sb="195" eb="197">
      <t>コウシン</t>
    </rPh>
    <rPh sb="197" eb="199">
      <t>コウジ</t>
    </rPh>
    <rPh sb="200" eb="202">
      <t>カンリョウ</t>
    </rPh>
    <phoneticPr fontId="4"/>
  </si>
  <si>
    <t>　経常収支比率及び料金回収率は、類似団体平均値よりも高く、その他の指標においても全国平均と比較し概ね良好な数値となっており、公営企業として妥当な経営状況となっている。企業債残高対給水収益比率が平成２９年度より上昇しているが、浄水場更新工事の財源確保のために企業債を発行したことによるものである。できるだけ企業債に頼ることなく建設改良工事を実施するよう努めている。
　また、施設利用率は類似団体より低い数値となっているが、市内に産業団地等の開発計画（土地利用構想）があるため、今後、配水量の増加に伴い、施設利用率が向上することを見込んでいる。</t>
    <rPh sb="186" eb="188">
      <t>シセツ</t>
    </rPh>
    <rPh sb="188" eb="190">
      <t>リヨウ</t>
    </rPh>
    <rPh sb="190" eb="191">
      <t>リツ</t>
    </rPh>
    <rPh sb="192" eb="194">
      <t>ルイジ</t>
    </rPh>
    <rPh sb="194" eb="196">
      <t>ダンタイ</t>
    </rPh>
    <rPh sb="198" eb="199">
      <t>ヒク</t>
    </rPh>
    <rPh sb="200" eb="202">
      <t>スウチ</t>
    </rPh>
    <rPh sb="210" eb="212">
      <t>シナイ</t>
    </rPh>
    <rPh sb="213" eb="215">
      <t>サンギョウ</t>
    </rPh>
    <rPh sb="215" eb="217">
      <t>ダンチ</t>
    </rPh>
    <rPh sb="217" eb="218">
      <t>トウ</t>
    </rPh>
    <rPh sb="219" eb="221">
      <t>カイハツ</t>
    </rPh>
    <rPh sb="221" eb="223">
      <t>ケイカク</t>
    </rPh>
    <rPh sb="224" eb="226">
      <t>トチ</t>
    </rPh>
    <rPh sb="226" eb="228">
      <t>リヨウ</t>
    </rPh>
    <rPh sb="228" eb="230">
      <t>コウソウ</t>
    </rPh>
    <rPh sb="237" eb="239">
      <t>コンゴ</t>
    </rPh>
    <rPh sb="240" eb="242">
      <t>ハイスイ</t>
    </rPh>
    <rPh sb="242" eb="243">
      <t>リョウ</t>
    </rPh>
    <rPh sb="244" eb="246">
      <t>ゾウカ</t>
    </rPh>
    <rPh sb="247" eb="248">
      <t>トモナ</t>
    </rPh>
    <rPh sb="250" eb="252">
      <t>シセツ</t>
    </rPh>
    <rPh sb="252" eb="254">
      <t>リヨウ</t>
    </rPh>
    <rPh sb="254" eb="255">
      <t>リツ</t>
    </rPh>
    <rPh sb="256" eb="258">
      <t>コウジョウ</t>
    </rPh>
    <rPh sb="263" eb="265">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</si>
</sst>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1.28</c:v>
                </c:pt>
                <c:pt idx="1">
                  <c:v>1.34</c:v>
                </c:pt>
                <c:pt idx="2">
                  <c:v>0.67</c:v>
                </c:pt>
                <c:pt idx="3">
                  <c:v>0.56000000000000005</c:v>
                </c:pt>
                <c:pt idx="4">
                  <c:v>0.52</c:v>
                </c:pt>
              </c:numCache>
            </c:numRef>
          </c:val>
          <c:extLst>
            <c:ext xmlns:c16="http://schemas.microsoft.com/office/drawing/2014/chart" uri="{C3380CC4-5D6E-409C-BE32-E72D297353CC}">
              <c16:uniqueId val="{00000000-964B-4990-96AC-C7FFDA03C2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964B-4990-96AC-C7FFDA03C2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54.06</c:v>
                </c:pt>
                <c:pt idx="1">
                  <c:v>54.34</c:v>
                </c:pt>
                <c:pt idx="2">
                  <c:v>54.64</c:v>
                </c:pt>
                <c:pt idx="3">
                  <c:v>54.64</c:v>
                </c:pt>
                <c:pt idx="4">
                  <c:v>54.47</c:v>
                </c:pt>
              </c:numCache>
            </c:numRef>
          </c:val>
          <c:extLst>
            <c:ext xmlns:c16="http://schemas.microsoft.com/office/drawing/2014/chart" uri="{C3380CC4-5D6E-409C-BE32-E72D297353CC}">
              <c16:uniqueId val="{00000000-D324-4CD9-88F3-99D55950177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D324-4CD9-88F3-99D55950177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93.6</c:v>
                </c:pt>
                <c:pt idx="1">
                  <c:v>94.17</c:v>
                </c:pt>
                <c:pt idx="2">
                  <c:v>94.09</c:v>
                </c:pt>
                <c:pt idx="3">
                  <c:v>93.82</c:v>
                </c:pt>
                <c:pt idx="4">
                  <c:v>94.34</c:v>
                </c:pt>
              </c:numCache>
            </c:numRef>
          </c:val>
          <c:extLst>
            <c:ext xmlns:c16="http://schemas.microsoft.com/office/drawing/2014/chart" uri="{C3380CC4-5D6E-409C-BE32-E72D297353CC}">
              <c16:uniqueId val="{00000000-093E-4FBD-A7DA-0FC64EF39C1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093E-4FBD-A7DA-0FC64EF39C1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117.59</c:v>
                </c:pt>
                <c:pt idx="1">
                  <c:v>130.03</c:v>
                </c:pt>
                <c:pt idx="2">
                  <c:v>129.57</c:v>
                </c:pt>
                <c:pt idx="3">
                  <c:v>130.19</c:v>
                </c:pt>
                <c:pt idx="4">
                  <c:v>132.38999999999999</c:v>
                </c:pt>
              </c:numCache>
            </c:numRef>
          </c:val>
          <c:extLst>
            <c:ext xmlns:c16="http://schemas.microsoft.com/office/drawing/2014/chart" uri="{C3380CC4-5D6E-409C-BE32-E72D297353CC}">
              <c16:uniqueId val="{00000000-6D7D-41B0-A669-88C697873F2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6D7D-41B0-A669-88C697873F2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46.11</c:v>
                </c:pt>
                <c:pt idx="1">
                  <c:v>47.58</c:v>
                </c:pt>
                <c:pt idx="2">
                  <c:v>47.06</c:v>
                </c:pt>
                <c:pt idx="3">
                  <c:v>47.25</c:v>
                </c:pt>
                <c:pt idx="4">
                  <c:v>40.5</c:v>
                </c:pt>
              </c:numCache>
            </c:numRef>
          </c:val>
          <c:extLst>
            <c:ext xmlns:c16="http://schemas.microsoft.com/office/drawing/2014/chart" uri="{C3380CC4-5D6E-409C-BE32-E72D297353CC}">
              <c16:uniqueId val="{00000000-7ABB-44E5-8D22-453A5D1FB65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7ABB-44E5-8D22-453A5D1FB65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5.22</c:v>
                </c:pt>
                <c:pt idx="1">
                  <c:v>5.42</c:v>
                </c:pt>
                <c:pt idx="2">
                  <c:v>5.44</c:v>
                </c:pt>
                <c:pt idx="3">
                  <c:v>5.14</c:v>
                </c:pt>
                <c:pt idx="4">
                  <c:v>5.12</c:v>
                </c:pt>
              </c:numCache>
            </c:numRef>
          </c:val>
          <c:extLst>
            <c:ext xmlns:c16="http://schemas.microsoft.com/office/drawing/2014/chart" uri="{C3380CC4-5D6E-409C-BE32-E72D297353CC}">
              <c16:uniqueId val="{00000000-54BF-4BA8-8807-EFDEF4D35C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54BF-4BA8-8807-EFDEF4D35C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BC9-4DE0-B5C2-05EE49BA28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6BC9-4DE0-B5C2-05EE49BA28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463.17</c:v>
                </c:pt>
                <c:pt idx="1">
                  <c:v>421.49</c:v>
                </c:pt>
                <c:pt idx="2">
                  <c:v>447.81</c:v>
                </c:pt>
                <c:pt idx="3">
                  <c:v>303.08</c:v>
                </c:pt>
                <c:pt idx="4">
                  <c:v>362.44</c:v>
                </c:pt>
              </c:numCache>
            </c:numRef>
          </c:val>
          <c:extLst>
            <c:ext xmlns:c16="http://schemas.microsoft.com/office/drawing/2014/chart" uri="{C3380CC4-5D6E-409C-BE32-E72D297353CC}">
              <c16:uniqueId val="{00000000-0B4D-4A82-83BD-55AC874081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0B4D-4A82-83BD-55AC874081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256.37</c:v>
                </c:pt>
                <c:pt idx="1">
                  <c:v>317.02999999999997</c:v>
                </c:pt>
                <c:pt idx="2">
                  <c:v>317.54000000000002</c:v>
                </c:pt>
                <c:pt idx="3">
                  <c:v>320.26</c:v>
                </c:pt>
                <c:pt idx="4">
                  <c:v>327.02</c:v>
                </c:pt>
              </c:numCache>
            </c:numRef>
          </c:val>
          <c:extLst>
            <c:ext xmlns:c16="http://schemas.microsoft.com/office/drawing/2014/chart" uri="{C3380CC4-5D6E-409C-BE32-E72D297353CC}">
              <c16:uniqueId val="{00000000-1FCF-4257-912D-72052EDB6F7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1FCF-4257-912D-72052EDB6F7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111.89</c:v>
                </c:pt>
                <c:pt idx="1">
                  <c:v>123.94</c:v>
                </c:pt>
                <c:pt idx="2">
                  <c:v>125.22</c:v>
                </c:pt>
                <c:pt idx="3">
                  <c:v>126.38</c:v>
                </c:pt>
                <c:pt idx="4">
                  <c:v>129.72999999999999</c:v>
                </c:pt>
              </c:numCache>
            </c:numRef>
          </c:val>
          <c:extLst>
            <c:ext xmlns:c16="http://schemas.microsoft.com/office/drawing/2014/chart" uri="{C3380CC4-5D6E-409C-BE32-E72D297353CC}">
              <c16:uniqueId val="{00000000-0085-4C08-B41B-C128CB8CFB1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085-4C08-B41B-C128CB8CFB1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153.11000000000001</c:v>
                </c:pt>
                <c:pt idx="1">
                  <c:v>138.58000000000001</c:v>
                </c:pt>
                <c:pt idx="2">
                  <c:v>137.49</c:v>
                </c:pt>
                <c:pt idx="3">
                  <c:v>136.78</c:v>
                </c:pt>
                <c:pt idx="4">
                  <c:v>133.22</c:v>
                </c:pt>
              </c:numCache>
            </c:numRef>
          </c:val>
          <c:extLst>
            <c:ext xmlns:c16="http://schemas.microsoft.com/office/drawing/2014/chart" uri="{C3380CC4-5D6E-409C-BE32-E72D297353CC}">
              <c16:uniqueId val="{00000000-B780-4303-B506-A53C302724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B780-4303-B506-A53C302724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佐賀県　鳥栖市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A4</v>
      </c>
      <c r="X8" s="89"/>
      <c r="Y8" s="89"/>
      <c r="Z8" s="89"/>
      <c r="AA8" s="89"/>
      <c r="AB8" s="89"/>
      <c r="AC8" s="89"/>
      <c r="AD8" s="89" t="str">
        <f>データ!$M$6</f>
        <v>非設置</v>
      </c>
      <c r="AE8" s="89"/>
      <c r="AF8" s="89"/>
      <c r="AG8" s="89"/>
      <c r="AH8" s="89"/>
      <c r="AI8" s="89"/>
      <c r="AJ8" s="89"/>
      <c r="AK8" s="4"/>
      <c r="AL8" s="77">
        <f>データ!$R$6</f>
        <v>73983</v>
      </c>
      <c r="AM8" s="77"/>
      <c r="AN8" s="77"/>
      <c r="AO8" s="77"/>
      <c r="AP8" s="77"/>
      <c r="AQ8" s="77"/>
      <c r="AR8" s="77"/>
      <c r="AS8" s="77"/>
      <c r="AT8" s="73">
        <f>データ!$S$6</f>
        <v>71.72</v>
      </c>
      <c r="AU8" s="74"/>
      <c r="AV8" s="74"/>
      <c r="AW8" s="74"/>
      <c r="AX8" s="74"/>
      <c r="AY8" s="74"/>
      <c r="AZ8" s="74"/>
      <c r="BA8" s="74"/>
      <c r="BB8" s="76">
        <f>データ!$T$6</f>
        <v>1031.55</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68.77</v>
      </c>
      <c r="J10" s="74"/>
      <c r="K10" s="74"/>
      <c r="L10" s="74"/>
      <c r="M10" s="74"/>
      <c r="N10" s="74"/>
      <c r="O10" s="75"/>
      <c r="P10" s="76">
        <f>データ!$P$6</f>
        <v>97.64</v>
      </c>
      <c r="Q10" s="76"/>
      <c r="R10" s="76"/>
      <c r="S10" s="76"/>
      <c r="T10" s="76"/>
      <c r="U10" s="76"/>
      <c r="V10" s="76"/>
      <c r="W10" s="77">
        <f>データ!$Q$6</f>
        <v>3300</v>
      </c>
      <c r="X10" s="77"/>
      <c r="Y10" s="77"/>
      <c r="Z10" s="77"/>
      <c r="AA10" s="77"/>
      <c r="AB10" s="77"/>
      <c r="AC10" s="77"/>
      <c r="AD10" s="2"/>
      <c r="AE10" s="2"/>
      <c r="AF10" s="2"/>
      <c r="AG10" s="2"/>
      <c r="AH10" s="4"/>
      <c r="AI10" s="4"/>
      <c r="AJ10" s="4"/>
      <c r="AK10" s="4"/>
      <c r="AL10" s="77">
        <f>データ!$U$6</f>
        <v>72096</v>
      </c>
      <c r="AM10" s="77"/>
      <c r="AN10" s="77"/>
      <c r="AO10" s="77"/>
      <c r="AP10" s="77"/>
      <c r="AQ10" s="77"/>
      <c r="AR10" s="77"/>
      <c r="AS10" s="77"/>
      <c r="AT10" s="73">
        <f>データ!$V$6</f>
        <v>43.66</v>
      </c>
      <c r="AU10" s="74"/>
      <c r="AV10" s="74"/>
      <c r="AW10" s="74"/>
      <c r="AX10" s="74"/>
      <c r="AY10" s="74"/>
      <c r="AZ10" s="74"/>
      <c r="BA10" s="74"/>
      <c r="BB10" s="76">
        <f>データ!$W$6</f>
        <v>1651.31</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6Mxn+8PgVb6lr0TmFr3fREMFFlJ1KsuurKwPkxVWljuYK1vNGd8+PApov1k8s3drZ1i67/aqAgYOjoEaEvrqkQ==" saltValue="PdUnUr62P1npOu8OsmGa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412031</v>
      </c>
      <c r="D6" s="34">
        <f t="shared" si="3"/>
        <v>46</v>
      </c>
      <c r="E6" s="34">
        <f t="shared" si="3"/>
        <v>1</v>
      </c>
      <c r="F6" s="34">
        <f t="shared" si="3"/>
        <v>0</v>
      </c>
      <c r="G6" s="34">
        <f t="shared" si="3"/>
        <v>1</v>
      </c>
      <c r="H6" s="34" t="str">
        <f t="shared" si="3"/>
        <v>佐賀県　鳥栖市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68.77</v>
      </c>
      <c r="P6" s="35">
        <f t="shared" si="3"/>
        <v>97.64</v>
      </c>
      <c r="Q6" s="35">
        <f t="shared" si="3"/>
        <v>3300</v>
      </c>
      <c r="R6" s="35">
        <f t="shared" si="3"/>
        <v>73983</v>
      </c>
      <c r="S6" s="35">
        <f t="shared" si="3"/>
        <v>71.72</v>
      </c>
      <c r="T6" s="35">
        <f t="shared" si="3"/>
        <v>1031.55</v>
      </c>
      <c r="U6" s="35">
        <f t="shared" si="3"/>
        <v>72096</v>
      </c>
      <c r="V6" s="35">
        <f t="shared" si="3"/>
        <v>43.66</v>
      </c>
      <c r="W6" s="35">
        <f t="shared" si="3"/>
        <v>1651.31</v>
      </c>
      <c r="X6" s="36">
        <f>IF(X7="",NA(),X7)</f>
        <v>117.59</v>
      </c>
      <c r="Y6" s="36">
        <f t="shared" ref="Y6:AG6" si="4">IF(Y7="",NA(),Y7)</f>
        <v>130.03</v>
      </c>
      <c r="Z6" s="36">
        <f t="shared" si="4"/>
        <v>129.57</v>
      </c>
      <c r="AA6" s="36">
        <f t="shared" si="4"/>
        <v>130.19</v>
      </c>
      <c r="AB6" s="36">
        <f t="shared" si="4"/>
        <v>132.38999999999999</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463.17</v>
      </c>
      <c r="AU6" s="36">
        <f t="shared" ref="AU6:BC6" si="6">IF(AU7="",NA(),AU7)</f>
        <v>421.49</v>
      </c>
      <c r="AV6" s="36">
        <f t="shared" si="6"/>
        <v>447.81</v>
      </c>
      <c r="AW6" s="36">
        <f t="shared" si="6"/>
        <v>303.08</v>
      </c>
      <c r="AX6" s="36">
        <f t="shared" si="6"/>
        <v>362.44</v>
      </c>
      <c r="AY6" s="36">
        <f t="shared" si="6"/>
        <v>357.82</v>
      </c>
      <c r="AZ6" s="36">
        <f t="shared" si="6"/>
        <v>355.5</v>
      </c>
      <c r="BA6" s="36">
        <f t="shared" si="6"/>
        <v>349.83</v>
      </c>
      <c r="BB6" s="36">
        <f t="shared" si="6"/>
        <v>360.86</v>
      </c>
      <c r="BC6" s="36">
        <f t="shared" si="6"/>
        <v>350.79</v>
      </c>
      <c r="BD6" s="35" t="str">
        <f>IF(BD7="","",IF(BD7="-","【-】","【"&amp;SUBSTITUTE(TEXT(BD7,"#,##0.00"),"-","△")&amp;"】"))</f>
        <v>【260.31】</v>
      </c>
      <c r="BE6" s="36">
        <f>IF(BE7="",NA(),BE7)</f>
        <v>256.37</v>
      </c>
      <c r="BF6" s="36">
        <f t="shared" ref="BF6:BN6" si="7">IF(BF7="",NA(),BF7)</f>
        <v>317.02999999999997</v>
      </c>
      <c r="BG6" s="36">
        <f t="shared" si="7"/>
        <v>317.54000000000002</v>
      </c>
      <c r="BH6" s="36">
        <f t="shared" si="7"/>
        <v>320.26</v>
      </c>
      <c r="BI6" s="36">
        <f t="shared" si="7"/>
        <v>327.02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111.89</v>
      </c>
      <c r="BQ6" s="36">
        <f t="shared" ref="BQ6:BY6" si="8">IF(BQ7="",NA(),BQ7)</f>
        <v>123.94</v>
      </c>
      <c r="BR6" s="36">
        <f t="shared" si="8"/>
        <v>125.22</v>
      </c>
      <c r="BS6" s="36">
        <f t="shared" si="8"/>
        <v>126.38</v>
      </c>
      <c r="BT6" s="36">
        <f t="shared" si="8"/>
        <v>129.72999999999999</v>
      </c>
      <c r="BU6" s="36">
        <f t="shared" si="8"/>
        <v>106.01</v>
      </c>
      <c r="BV6" s="36">
        <f t="shared" si="8"/>
        <v>104.57</v>
      </c>
      <c r="BW6" s="36">
        <f t="shared" si="8"/>
        <v>103.54</v>
      </c>
      <c r="BX6" s="36">
        <f t="shared" si="8"/>
        <v>103.32</v>
      </c>
      <c r="BY6" s="36">
        <f t="shared" si="8"/>
        <v>100.85</v>
      </c>
      <c r="BZ6" s="35" t="str">
        <f>IF(BZ7="","",IF(BZ7="-","【-】","【"&amp;SUBSTITUTE(TEXT(BZ7,"#,##0.00"),"-","△")&amp;"】"))</f>
        <v>【100.05】</v>
      </c>
      <c r="CA6" s="36">
        <f>IF(CA7="",NA(),CA7)</f>
        <v>153.11000000000001</v>
      </c>
      <c r="CB6" s="36">
        <f t="shared" ref="CB6:CJ6" si="9">IF(CB7="",NA(),CB7)</f>
        <v>138.58000000000001</v>
      </c>
      <c r="CC6" s="36">
        <f t="shared" si="9"/>
        <v>137.49</v>
      </c>
      <c r="CD6" s="36">
        <f t="shared" si="9"/>
        <v>136.78</v>
      </c>
      <c r="CE6" s="36">
        <f t="shared" si="9"/>
        <v>133.22</v>
      </c>
      <c r="CF6" s="36">
        <f t="shared" si="9"/>
        <v>162.24</v>
      </c>
      <c r="CG6" s="36">
        <f t="shared" si="9"/>
        <v>165.47</v>
      </c>
      <c r="CH6" s="36">
        <f t="shared" si="9"/>
        <v>167.46</v>
      </c>
      <c r="CI6" s="36">
        <f t="shared" si="9"/>
        <v>168.56</v>
      </c>
      <c r="CJ6" s="36">
        <f t="shared" si="9"/>
        <v>167.1</v>
      </c>
      <c r="CK6" s="35" t="str">
        <f>IF(CK7="","",IF(CK7="-","【-】","【"&amp;SUBSTITUTE(TEXT(CK7,"#,##0.00"),"-","△")&amp;"】"))</f>
        <v>【166.40】</v>
      </c>
      <c r="CL6" s="36">
        <f>IF(CL7="",NA(),CL7)</f>
        <v>54.06</v>
      </c>
      <c r="CM6" s="36">
        <f t="shared" ref="CM6:CU6" si="10">IF(CM7="",NA(),CM7)</f>
        <v>54.34</v>
      </c>
      <c r="CN6" s="36">
        <f t="shared" si="10"/>
        <v>54.64</v>
      </c>
      <c r="CO6" s="36">
        <f t="shared" si="10"/>
        <v>54.64</v>
      </c>
      <c r="CP6" s="36">
        <f t="shared" si="10"/>
        <v>54.47</v>
      </c>
      <c r="CQ6" s="36">
        <f t="shared" si="10"/>
        <v>59.11</v>
      </c>
      <c r="CR6" s="36">
        <f t="shared" si="10"/>
        <v>59.74</v>
      </c>
      <c r="CS6" s="36">
        <f t="shared" si="10"/>
        <v>59.46</v>
      </c>
      <c r="CT6" s="36">
        <f t="shared" si="10"/>
        <v>59.51</v>
      </c>
      <c r="CU6" s="36">
        <f t="shared" si="10"/>
        <v>59.91</v>
      </c>
      <c r="CV6" s="35" t="str">
        <f>IF(CV7="","",IF(CV7="-","【-】","【"&amp;SUBSTITUTE(TEXT(CV7,"#,##0.00"),"-","△")&amp;"】"))</f>
        <v>【60.69】</v>
      </c>
      <c r="CW6" s="36">
        <f>IF(CW7="",NA(),CW7)</f>
        <v>93.6</v>
      </c>
      <c r="CX6" s="36">
        <f t="shared" ref="CX6:DF6" si="11">IF(CX7="",NA(),CX7)</f>
        <v>94.17</v>
      </c>
      <c r="CY6" s="36">
        <f t="shared" si="11"/>
        <v>94.09</v>
      </c>
      <c r="CZ6" s="36">
        <f t="shared" si="11"/>
        <v>93.82</v>
      </c>
      <c r="DA6" s="36">
        <f t="shared" si="11"/>
        <v>94.34</v>
      </c>
      <c r="DB6" s="36">
        <f t="shared" si="11"/>
        <v>87.91</v>
      </c>
      <c r="DC6" s="36">
        <f t="shared" si="11"/>
        <v>87.28</v>
      </c>
      <c r="DD6" s="36">
        <f t="shared" si="11"/>
        <v>87.41</v>
      </c>
      <c r="DE6" s="36">
        <f t="shared" si="11"/>
        <v>87.08</v>
      </c>
      <c r="DF6" s="36">
        <f t="shared" si="11"/>
        <v>87.26</v>
      </c>
      <c r="DG6" s="35" t="str">
        <f>IF(DG7="","",IF(DG7="-","【-】","【"&amp;SUBSTITUTE(TEXT(DG7,"#,##0.00"),"-","△")&amp;"】"))</f>
        <v>【89.82】</v>
      </c>
      <c r="DH6" s="36">
        <f>IF(DH7="",NA(),DH7)</f>
        <v>46.11</v>
      </c>
      <c r="DI6" s="36">
        <f t="shared" ref="DI6:DQ6" si="12">IF(DI7="",NA(),DI7)</f>
        <v>47.58</v>
      </c>
      <c r="DJ6" s="36">
        <f t="shared" si="12"/>
        <v>47.06</v>
      </c>
      <c r="DK6" s="36">
        <f t="shared" si="12"/>
        <v>47.25</v>
      </c>
      <c r="DL6" s="36">
        <f t="shared" si="12"/>
        <v>40.5</v>
      </c>
      <c r="DM6" s="36">
        <f t="shared" si="12"/>
        <v>46.88</v>
      </c>
      <c r="DN6" s="36">
        <f t="shared" si="12"/>
        <v>46.94</v>
      </c>
      <c r="DO6" s="36">
        <f t="shared" si="12"/>
        <v>47.62</v>
      </c>
      <c r="DP6" s="36">
        <f t="shared" si="12"/>
        <v>48.55</v>
      </c>
      <c r="DQ6" s="36">
        <f t="shared" si="12"/>
        <v>49.2</v>
      </c>
      <c r="DR6" s="35" t="str">
        <f>IF(DR7="","",IF(DR7="-","【-】","【"&amp;SUBSTITUTE(TEXT(DR7,"#,##0.00"),"-","△")&amp;"】"))</f>
        <v>【50.19】</v>
      </c>
      <c r="DS6" s="36">
        <f>IF(DS7="",NA(),DS7)</f>
        <v>5.22</v>
      </c>
      <c r="DT6" s="36">
        <f t="shared" ref="DT6:EB6" si="13">IF(DT7="",NA(),DT7)</f>
        <v>5.42</v>
      </c>
      <c r="DU6" s="36">
        <f t="shared" si="13"/>
        <v>5.44</v>
      </c>
      <c r="DV6" s="36">
        <f t="shared" si="13"/>
        <v>5.14</v>
      </c>
      <c r="DW6" s="36">
        <f t="shared" si="13"/>
        <v>5.12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1.28</v>
      </c>
      <c r="EE6" s="36">
        <f t="shared" ref="EE6:EM6" si="14">IF(EE7="",NA(),EE7)</f>
        <v>1.34</v>
      </c>
      <c r="EF6" s="36">
        <f t="shared" si="14"/>
        <v>0.67</v>
      </c>
      <c r="EG6" s="36">
        <f t="shared" si="14"/>
        <v>0.56000000000000005</v>
      </c>
      <c r="EH6" s="36">
        <f t="shared" si="14"/>
        <v>0.52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412031</v>
      </c>
      <c r="D7" s="38">
        <v>46</v>
      </c>
      <c r="E7" s="38">
        <v>1</v>
      </c>
      <c r="F7" s="38">
        <v>0</v>
      </c>
      <c r="G7" s="38">
        <v>1</v>
      </c>
      <c r="H7" s="38" t="s">
        <v>93</v>
      </c>
      <c r="I7" s="38" t="s">
        <v>94</v>
      </c>
      <c r="J7" s="38" t="s">
        <v>95</v>
      </c>
      <c r="K7" s="38" t="s">
        <v>96</v>
      </c>
      <c r="L7" s="38" t="s">
        <v>97</v>
      </c>
      <c r="M7" s="38" t="s">
        <v>98</v>
      </c>
      <c r="N7" s="39" t="s">
        <v>99</v>
      </c>
      <c r="O7" s="39">
        <v>68.77</v>
      </c>
      <c r="P7" s="39">
        <v>97.64</v>
      </c>
      <c r="Q7" s="39">
        <v>3300</v>
      </c>
      <c r="R7" s="39">
        <v>73983</v>
      </c>
      <c r="S7" s="39">
        <v>71.72</v>
      </c>
      <c r="T7" s="39">
        <v>1031.55</v>
      </c>
      <c r="U7" s="39">
        <v>72096</v>
      </c>
      <c r="V7" s="39">
        <v>43.66</v>
      </c>
      <c r="W7" s="39">
        <v>1651.31</v>
      </c>
      <c r="X7" s="39">
        <v>117.59</v>
      </c>
      <c r="Y7" s="39">
        <v>130.03</v>
      </c>
      <c r="Z7" s="39">
        <v>129.57</v>
      </c>
      <c r="AA7" s="39">
        <v>130.19</v>
      </c>
      <c r="AB7" s="39">
        <v>132.38999999999999</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463.17</v>
      </c>
      <c r="AU7" s="39">
        <v>421.49</v>
      </c>
      <c r="AV7" s="39">
        <v>447.81</v>
      </c>
      <c r="AW7" s="39">
        <v>303.08</v>
      </c>
      <c r="AX7" s="39">
        <v>362.44</v>
      </c>
      <c r="AY7" s="39">
        <v>357.82</v>
      </c>
      <c r="AZ7" s="39">
        <v>355.5</v>
      </c>
      <c r="BA7" s="39">
        <v>349.83</v>
      </c>
      <c r="BB7" s="39">
        <v>360.86</v>
      </c>
      <c r="BC7" s="39">
        <v>350.79</v>
      </c>
      <c r="BD7" s="39">
        <v>260.31</v>
      </c>
      <c r="BE7" s="39">
        <v>256.37</v>
      </c>
      <c r="BF7" s="39">
        <v>317.02999999999997</v>
      </c>
      <c r="BG7" s="39">
        <v>317.54000000000002</v>
      </c>
      <c r="BH7" s="39">
        <v>320.26</v>
      </c>
      <c r="BI7" s="39">
        <v>327.02</v>
      </c>
      <c r="BJ7" s="39">
        <v>307.45999999999998</v>
      </c>
      <c r="BK7" s="39">
        <v>312.58</v>
      </c>
      <c r="BL7" s="39">
        <v>314.87</v>
      </c>
      <c r="BM7" s="39">
        <v>309.27999999999997</v>
      </c>
      <c r="BN7" s="39">
        <v>322.92</v>
      </c>
      <c r="BO7" s="39">
        <v>275.67</v>
      </c>
      <c r="BP7" s="39">
        <v>111.89</v>
      </c>
      <c r="BQ7" s="39">
        <v>123.94</v>
      </c>
      <c r="BR7" s="39">
        <v>125.22</v>
      </c>
      <c r="BS7" s="39">
        <v>126.38</v>
      </c>
      <c r="BT7" s="39">
        <v>129.72999999999999</v>
      </c>
      <c r="BU7" s="39">
        <v>106.01</v>
      </c>
      <c r="BV7" s="39">
        <v>104.57</v>
      </c>
      <c r="BW7" s="39">
        <v>103.54</v>
      </c>
      <c r="BX7" s="39">
        <v>103.32</v>
      </c>
      <c r="BY7" s="39">
        <v>100.85</v>
      </c>
      <c r="BZ7" s="39">
        <v>100.05</v>
      </c>
      <c r="CA7" s="39">
        <v>153.11000000000001</v>
      </c>
      <c r="CB7" s="39">
        <v>138.58000000000001</v>
      </c>
      <c r="CC7" s="39">
        <v>137.49</v>
      </c>
      <c r="CD7" s="39">
        <v>136.78</v>
      </c>
      <c r="CE7" s="39">
        <v>133.22</v>
      </c>
      <c r="CF7" s="39">
        <v>162.24</v>
      </c>
      <c r="CG7" s="39">
        <v>165.47</v>
      </c>
      <c r="CH7" s="39">
        <v>167.46</v>
      </c>
      <c r="CI7" s="39">
        <v>168.56</v>
      </c>
      <c r="CJ7" s="39">
        <v>167.1</v>
      </c>
      <c r="CK7" s="39">
        <v>166.4</v>
      </c>
      <c r="CL7" s="39">
        <v>54.06</v>
      </c>
      <c r="CM7" s="39">
        <v>54.34</v>
      </c>
      <c r="CN7" s="39">
        <v>54.64</v>
      </c>
      <c r="CO7" s="39">
        <v>54.64</v>
      </c>
      <c r="CP7" s="39">
        <v>54.47</v>
      </c>
      <c r="CQ7" s="39">
        <v>59.11</v>
      </c>
      <c r="CR7" s="39">
        <v>59.74</v>
      </c>
      <c r="CS7" s="39">
        <v>59.46</v>
      </c>
      <c r="CT7" s="39">
        <v>59.51</v>
      </c>
      <c r="CU7" s="39">
        <v>59.91</v>
      </c>
      <c r="CV7" s="39">
        <v>60.69</v>
      </c>
      <c r="CW7" s="39">
        <v>93.6</v>
      </c>
      <c r="CX7" s="39">
        <v>94.17</v>
      </c>
      <c r="CY7" s="39">
        <v>94.09</v>
      </c>
      <c r="CZ7" s="39">
        <v>93.82</v>
      </c>
      <c r="DA7" s="39">
        <v>94.34</v>
      </c>
      <c r="DB7" s="39">
        <v>87.91</v>
      </c>
      <c r="DC7" s="39">
        <v>87.28</v>
      </c>
      <c r="DD7" s="39">
        <v>87.41</v>
      </c>
      <c r="DE7" s="39">
        <v>87.08</v>
      </c>
      <c r="DF7" s="39">
        <v>87.26</v>
      </c>
      <c r="DG7" s="39">
        <v>89.82</v>
      </c>
      <c r="DH7" s="39">
        <v>46.11</v>
      </c>
      <c r="DI7" s="39">
        <v>47.58</v>
      </c>
      <c r="DJ7" s="39">
        <v>47.06</v>
      </c>
      <c r="DK7" s="39">
        <v>47.25</v>
      </c>
      <c r="DL7" s="39">
        <v>40.5</v>
      </c>
      <c r="DM7" s="39">
        <v>46.88</v>
      </c>
      <c r="DN7" s="39">
        <v>46.94</v>
      </c>
      <c r="DO7" s="39">
        <v>47.62</v>
      </c>
      <c r="DP7" s="39">
        <v>48.55</v>
      </c>
      <c r="DQ7" s="39">
        <v>49.2</v>
      </c>
      <c r="DR7" s="39">
        <v>50.19</v>
      </c>
      <c r="DS7" s="39">
        <v>5.22</v>
      </c>
      <c r="DT7" s="39">
        <v>5.42</v>
      </c>
      <c r="DU7" s="39">
        <v>5.44</v>
      </c>
      <c r="DV7" s="39">
        <v>5.14</v>
      </c>
      <c r="DW7" s="39">
        <v>5.12</v>
      </c>
      <c r="DX7" s="39">
        <v>13.39</v>
      </c>
      <c r="DY7" s="39">
        <v>14.48</v>
      </c>
      <c r="DZ7" s="39">
        <v>16.27</v>
      </c>
      <c r="EA7" s="39">
        <v>17.11</v>
      </c>
      <c r="EB7" s="39">
        <v>18.329999999999998</v>
      </c>
      <c r="EC7" s="39">
        <v>20.63</v>
      </c>
      <c r="ED7" s="39">
        <v>1.28</v>
      </c>
      <c r="EE7" s="39">
        <v>1.34</v>
      </c>
      <c r="EF7" s="39">
        <v>0.67</v>
      </c>
      <c r="EG7" s="39">
        <v>0.56000000000000005</v>
      </c>
      <c r="EH7" s="39">
        <v>0.52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kanri02</cp:lastModifiedBy>
  <dcterms:created xsi:type="dcterms:W3CDTF">2021-12-03T06:58:00Z</dcterms:created>
  <dcterms:modified xsi:type="dcterms:W3CDTF">2022-03-04T07:29:39Z</dcterms:modified>
  <cp:category/>
</cp:coreProperties>
</file>