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管理係\管理係\管理一般\一般\その他\fukuchi\@@@@\@@@@\@@@@\@@@@\@@@@\sinai\densi\2022_03\04\02_メール_県市町支援課\起案\"/>
    </mc:Choice>
  </mc:AlternateContent>
  <workbookProtection workbookAlgorithmName="SHA-512" workbookHashValue="4m7RkAtv3Qlsg2ScJUooDrA9tkFhkrwgsAtU+NOp4Z/Vmcnnaj3/cm0Umgy/NAIvdNqG2ZFfkjoeX1Rgy9T/lg==" workbookSaltValue="PyttHkcL0q53VTDzQxshRg==" workbookSpinCount="100000" lockStructure="1"/>
  <bookViews>
    <workbookView xWindow="0" yWindow="0" windowWidth="21570" windowHeight="75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T10" i="4"/>
  <c r="AL10" i="4"/>
  <c r="W10" i="4"/>
  <c r="BB8" i="4"/>
  <c r="AD8" i="4"/>
  <c r="I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<sst xmlns="http://schemas.openxmlformats.org/spreadsheetml/2006/main" count="231" uniqueCount="117">
  <si>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</si>
  <si>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</si>
  <si>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</si>
  <si>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</si>
  <si>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</si>
  <si>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</si>
  <si>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</si>
  <si>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</si>
  <si>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</si>
  <si>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</si>
  <si>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</si>
  <si>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</si>
  <si>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</si>
  <si>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</si>
  <si>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</si>
  <si>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</si>
  <si>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</si>
  <si>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</si>
  <si>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</si>
  <si>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</si>
  <si>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</si>
  <si>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</si>
  <si>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</si>
  <si>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</si>
  <si>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</si>
  <si>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</si>
  <si>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</si>
  <si>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</si>
  <si>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</si>
  <si>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</si>
  <si>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</si>
  <si>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</si>
  <si>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</si>
  <si>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</si>
  <si>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</si>
  <si>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</si>
  <si>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</si>
  <si>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</si>
  <si>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</si>
  <si>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</si>
  <si>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</si>
  <si>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</si>
  <si>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</si>
  <si>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</si>
  <si>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</si>
  <si>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</si>
  <si>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</si>
  <si>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</si>
  <si>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</si>
  <si>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</si>
  <si>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</si>
  <si>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</si>
  <si>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</si>
  <si>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</si>
  <si>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</si>
  <si>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</si>
  <si>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</si>
  <si>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</si>
  <si>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</si>
  <si>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</si>
  <si>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</si>
  <si>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</si>
  <si>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</si>
  <si>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</si>
  <si>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</si>
  <si>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</si>
  <si>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</si>
  <si>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</si>
  <si>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</si>
  <si>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</si>
  <si>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</si>
  <si>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</si>
  <si>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</si>
  <si>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</si>
  <si>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</si>
  <si>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</si>
  <si>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</si>
  <si>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</si>
  <si>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</si>
  <si>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</si>
  <si>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</si>
  <si>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</si>
  <si>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</si>
  <si>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</si>
  <si>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</si>
  <si>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</si>
  <si>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</si>
  <si>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</si>
  <si>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</si>
  <si>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</si>
  <si>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</si>
  <si>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</si>
  <si>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</si>
  <si>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</si>
  <si>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</si>
  <si>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</si>
  <si>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</si>
  <si>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</si>
  <si>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</si>
  <si>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</si>
  <si>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</si>
  <si>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</si>
  <si>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</si>
  <si>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</si>
  <si>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</si>
  <si>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</si>
  <si>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</si>
  <si>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</si>
  <si>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</si>
  <si>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</si>
  <si>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</si>
  <si>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</si>
  <si>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</si>
  <si>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</si>
  <si>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面的整備は完了し、今後は維持管理及び施設の老朽化・耐震化対策が主な事業となっていく。現在、使用者数は増加し、経営状況も改善傾向にあるが、施設の老朽化・耐震化対策に多額の事業費用を要している。また、現在は人口が増加しているが、いずれ人口が減少し使用料収入が減少していくことが予想される。長寿命化計画や経営戦略に基づき、施設の長寿命化を行い、更なる経費削減に努め、合理的な事業運営を推進していくことが必要だと考えている。</t>
  </si>
  <si>
    <t>　平成２年に下水道の供用を開始しており、現時点では管渠老朽化率は０％となっている。安定した下水道事業を継続していくため、現在、管渠をはじめとした施設の老朽化対策や耐震化対策を行っている。
また、有形固定資産減価償却率が年々増加しているが、令和２年に管路・施設において作成したストックマネジメント計画を基に、５年ごとに老朽化対策を行っていく。</t>
    <rPh sb="60" eb="62">
      <t>ゲンザイ</t>
    </rPh>
    <rPh sb="109" eb="111">
      <t>ネンネン</t>
    </rPh>
    <rPh sb="133" eb="135">
      <t>サクセイ</t>
    </rPh>
    <rPh sb="164" eb="165">
      <t>オコナ</t>
    </rPh>
    <phoneticPr fontId="4"/>
  </si>
  <si>
    <t>　平成２６年度以降経常収支率は１００％を超えている。これは面的整備が完了し、企業債利子償還金が減少していることと、一般家庭の接続増による使用料収入が増加していることが主な要因となっている。また、費用の効率性を示す汚水処理原価が類似団体平均より低く、それに伴い経費回収率も近年は１００％前後の水準を保っており、全国平均より優位な状況である。しかしながら、令和２年度末の企業債残高が約１９３億円であることから、企業債残高対事業規模比率は全国平均よりも劣位な状況であり、更なる経営改善を図っていく必要がある。ただし、流動比率及び企業債残高対事業規模比率については既に修繕改築を主流に事業を行っていく段階にあるため、企業債の償還が進むにつれて改善していく見込みとなっている。
　なお、令和２年度に流動比率が下がっているが、これは令和元年度において工事代金の一部（約３億円）の支払いが翌年度になり現金資産が増えたことや、工事における前払金が高額であったことから分子である流動資産の額が増加し、一時的に流動比率が押し上げられたが、令和２年度においては大きな未払い等がなかったためである。</t>
    <rPh sb="7" eb="9">
      <t>イコウ</t>
    </rPh>
    <rPh sb="142" eb="144">
      <t>ゼンゴ</t>
    </rPh>
    <rPh sb="148" eb="149">
      <t>タモ</t>
    </rPh>
    <rPh sb="176" eb="178">
      <t>レイワ</t>
    </rPh>
    <rPh sb="278" eb="279">
      <t>スデ</t>
    </rPh>
    <rPh sb="304" eb="306">
      <t>キギョウ</t>
    </rPh>
    <rPh sb="306" eb="307">
      <t>サイ</t>
    </rPh>
    <rPh sb="308" eb="310">
      <t>ショウカン</t>
    </rPh>
    <rPh sb="311" eb="312">
      <t>スス</t>
    </rPh>
    <rPh sb="360" eb="362">
      <t>レイワ</t>
    </rPh>
    <rPh sb="362" eb="364">
      <t>ガンネン</t>
    </rPh>
    <rPh sb="364" eb="365">
      <t>ド</t>
    </rPh>
    <rPh sb="369" eb="371">
      <t>コウジ</t>
    </rPh>
    <rPh sb="371" eb="373">
      <t>ダイキン</t>
    </rPh>
    <rPh sb="374" eb="376">
      <t>イチブ</t>
    </rPh>
    <rPh sb="377" eb="378">
      <t>ヤク</t>
    </rPh>
    <rPh sb="379" eb="381">
      <t>オクエン</t>
    </rPh>
    <rPh sb="383" eb="385">
      <t>シハラ</t>
    </rPh>
    <rPh sb="393" eb="395">
      <t>ゲンキン</t>
    </rPh>
    <rPh sb="395" eb="397">
      <t>シサン</t>
    </rPh>
    <rPh sb="398" eb="399">
      <t>フ</t>
    </rPh>
    <rPh sb="405" eb="407">
      <t>コウジ</t>
    </rPh>
    <rPh sb="411" eb="414">
      <t>マエバライキン</t>
    </rPh>
    <rPh sb="415" eb="417">
      <t>コウガク</t>
    </rPh>
    <rPh sb="425" eb="427">
      <t>ブンシ</t>
    </rPh>
    <rPh sb="430" eb="432">
      <t>リュウドウ</t>
    </rPh>
    <rPh sb="432" eb="434">
      <t>シサン</t>
    </rPh>
    <rPh sb="435" eb="436">
      <t>ガク</t>
    </rPh>
    <rPh sb="437" eb="439">
      <t>ゾウカ</t>
    </rPh>
    <rPh sb="441" eb="444">
      <t>イチジテキ</t>
    </rPh>
    <rPh sb="445" eb="447">
      <t>リュウドウ</t>
    </rPh>
    <rPh sb="447" eb="449">
      <t>ヒリツ</t>
    </rPh>
    <rPh sb="450" eb="451">
      <t>オ</t>
    </rPh>
    <rPh sb="452" eb="453">
      <t>ア</t>
    </rPh>
    <rPh sb="459" eb="461">
      <t>レイワ</t>
    </rPh>
    <rPh sb="462" eb="464">
      <t>ネンド</t>
    </rPh>
    <rPh sb="469" eb="470">
      <t>オオ</t>
    </rPh>
    <rPh sb="472" eb="474">
      <t>ミバラ</t>
    </rPh>
    <rPh sb="475" eb="47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</si>
</sst>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FD-4FE2-BF47-CFC34969FC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0.09</c:v>
                </c:pt>
                <c:pt idx="4">
                  <c:v>0.09</c:v>
                </c:pt>
              </c:numCache>
            </c:numRef>
          </c:val>
          <c:smooth val="0"/>
          <c:extLst>
            <c:ext xmlns:c16="http://schemas.microsoft.com/office/drawing/2014/chart" uri="{C3380CC4-5D6E-409C-BE32-E72D297353CC}">
              <c16:uniqueId val="{00000001-60FD-4FE2-BF47-CFC34969FC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72.989999999999995</c:v>
                </c:pt>
                <c:pt idx="1">
                  <c:v>71.39</c:v>
                </c:pt>
                <c:pt idx="2">
                  <c:v>71.97</c:v>
                </c:pt>
                <c:pt idx="3">
                  <c:v>73.22</c:v>
                </c:pt>
                <c:pt idx="4">
                  <c:v>76.22</c:v>
                </c:pt>
              </c:numCache>
            </c:numRef>
          </c:val>
          <c:extLst>
            <c:ext xmlns:c16="http://schemas.microsoft.com/office/drawing/2014/chart" uri="{C3380CC4-5D6E-409C-BE32-E72D297353CC}">
              <c16:uniqueId val="{00000000-DAA6-4489-A2BB-1E063FBEAD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68.31</c:v>
                </c:pt>
                <c:pt idx="4">
                  <c:v>65.28</c:v>
                </c:pt>
              </c:numCache>
            </c:numRef>
          </c:val>
          <c:smooth val="0"/>
          <c:extLst>
            <c:ext xmlns:c16="http://schemas.microsoft.com/office/drawing/2014/chart" uri="{C3380CC4-5D6E-409C-BE32-E72D297353CC}">
              <c16:uniqueId val="{00000001-DAA6-4489-A2BB-1E063FBEAD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91.39</c:v>
                </c:pt>
                <c:pt idx="1">
                  <c:v>91.96</c:v>
                </c:pt>
                <c:pt idx="2">
                  <c:v>92</c:v>
                </c:pt>
                <c:pt idx="3">
                  <c:v>91.94</c:v>
                </c:pt>
                <c:pt idx="4">
                  <c:v>91.99</c:v>
                </c:pt>
              </c:numCache>
            </c:numRef>
          </c:val>
          <c:extLst>
            <c:ext xmlns:c16="http://schemas.microsoft.com/office/drawing/2014/chart" uri="{C3380CC4-5D6E-409C-BE32-E72D297353CC}">
              <c16:uniqueId val="{00000000-6F79-4C1A-9208-64539530F6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92.62</c:v>
                </c:pt>
                <c:pt idx="4">
                  <c:v>92.72</c:v>
                </c:pt>
              </c:numCache>
            </c:numRef>
          </c:val>
          <c:smooth val="0"/>
          <c:extLst>
            <c:ext xmlns:c16="http://schemas.microsoft.com/office/drawing/2014/chart" uri="{C3380CC4-5D6E-409C-BE32-E72D297353CC}">
              <c16:uniqueId val="{00000001-6F79-4C1A-9208-64539530F6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112.17</c:v>
                </c:pt>
                <c:pt idx="1">
                  <c:v>116.4</c:v>
                </c:pt>
                <c:pt idx="2">
                  <c:v>115.97</c:v>
                </c:pt>
                <c:pt idx="3">
                  <c:v>118.12</c:v>
                </c:pt>
                <c:pt idx="4">
                  <c:v>117.74</c:v>
                </c:pt>
              </c:numCache>
            </c:numRef>
          </c:val>
          <c:extLst>
            <c:ext xmlns:c16="http://schemas.microsoft.com/office/drawing/2014/chart" uri="{C3380CC4-5D6E-409C-BE32-E72D297353CC}">
              <c16:uniqueId val="{00000000-8525-4A86-BDFD-A79B08098E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106.99</c:v>
                </c:pt>
                <c:pt idx="4">
                  <c:v>107.85</c:v>
                </c:pt>
              </c:numCache>
            </c:numRef>
          </c:val>
          <c:smooth val="0"/>
          <c:extLst>
            <c:ext xmlns:c16="http://schemas.microsoft.com/office/drawing/2014/chart" uri="{C3380CC4-5D6E-409C-BE32-E72D297353CC}">
              <c16:uniqueId val="{00000001-8525-4A86-BDFD-A79B08098E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22.21</c:v>
                </c:pt>
                <c:pt idx="1">
                  <c:v>24.24</c:v>
                </c:pt>
                <c:pt idx="2">
                  <c:v>26.03</c:v>
                </c:pt>
                <c:pt idx="3">
                  <c:v>27.53</c:v>
                </c:pt>
                <c:pt idx="4">
                  <c:v>29.33</c:v>
                </c:pt>
              </c:numCache>
            </c:numRef>
          </c:val>
          <c:extLst>
            <c:ext xmlns:c16="http://schemas.microsoft.com/office/drawing/2014/chart" uri="{C3380CC4-5D6E-409C-BE32-E72D297353CC}">
              <c16:uniqueId val="{00000000-B2EB-4E99-AB9C-D0470A8E54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26.36</c:v>
                </c:pt>
                <c:pt idx="4">
                  <c:v>23.79</c:v>
                </c:pt>
              </c:numCache>
            </c:numRef>
          </c:val>
          <c:smooth val="0"/>
          <c:extLst>
            <c:ext xmlns:c16="http://schemas.microsoft.com/office/drawing/2014/chart" uri="{C3380CC4-5D6E-409C-BE32-E72D297353CC}">
              <c16:uniqueId val="{00000001-B2EB-4E99-AB9C-D0470A8E54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24-404D-9906-CA2FE89934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1.43</c:v>
                </c:pt>
                <c:pt idx="4">
                  <c:v>1.22</c:v>
                </c:pt>
              </c:numCache>
            </c:numRef>
          </c:val>
          <c:smooth val="0"/>
          <c:extLst>
            <c:ext xmlns:c16="http://schemas.microsoft.com/office/drawing/2014/chart" uri="{C3380CC4-5D6E-409C-BE32-E72D297353CC}">
              <c16:uniqueId val="{00000001-8B24-404D-9906-CA2FE89934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C2-4EC4-ABF1-4FD1EA6B09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7.42</c:v>
                </c:pt>
                <c:pt idx="4">
                  <c:v>4.72</c:v>
                </c:pt>
              </c:numCache>
            </c:numRef>
          </c:val>
          <c:smooth val="0"/>
          <c:extLst>
            <c:ext xmlns:c16="http://schemas.microsoft.com/office/drawing/2014/chart" uri="{C3380CC4-5D6E-409C-BE32-E72D297353CC}">
              <c16:uniqueId val="{00000001-2EC2-4EC4-ABF1-4FD1EA6B09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13.7</c:v>
                </c:pt>
                <c:pt idx="1">
                  <c:v>21.57</c:v>
                </c:pt>
                <c:pt idx="2">
                  <c:v>21.78</c:v>
                </c:pt>
                <c:pt idx="3">
                  <c:v>30.82</c:v>
                </c:pt>
                <c:pt idx="4">
                  <c:v>16.149999999999999</c:v>
                </c:pt>
              </c:numCache>
            </c:numRef>
          </c:val>
          <c:extLst>
            <c:ext xmlns:c16="http://schemas.microsoft.com/office/drawing/2014/chart" uri="{C3380CC4-5D6E-409C-BE32-E72D297353CC}">
              <c16:uniqueId val="{00000000-F865-49FE-B87E-4AE1C74388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68.180000000000007</c:v>
                </c:pt>
                <c:pt idx="4">
                  <c:v>67.930000000000007</c:v>
                </c:pt>
              </c:numCache>
            </c:numRef>
          </c:val>
          <c:smooth val="0"/>
          <c:extLst>
            <c:ext xmlns:c16="http://schemas.microsoft.com/office/drawing/2014/chart" uri="{C3380CC4-5D6E-409C-BE32-E72D297353CC}">
              <c16:uniqueId val="{00000001-F865-49FE-B87E-4AE1C74388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1382.46</c:v>
                </c:pt>
                <c:pt idx="1">
                  <c:v>1351.83</c:v>
                </c:pt>
                <c:pt idx="2">
                  <c:v>1323.67</c:v>
                </c:pt>
                <c:pt idx="3">
                  <c:v>1347.45</c:v>
                </c:pt>
                <c:pt idx="4">
                  <c:v>1343.73</c:v>
                </c:pt>
              </c:numCache>
            </c:numRef>
          </c:val>
          <c:extLst>
            <c:ext xmlns:c16="http://schemas.microsoft.com/office/drawing/2014/chart" uri="{C3380CC4-5D6E-409C-BE32-E72D297353CC}">
              <c16:uniqueId val="{00000000-EA31-4DBF-B275-0489E2169C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847.44</c:v>
                </c:pt>
                <c:pt idx="4">
                  <c:v>857.88</c:v>
                </c:pt>
              </c:numCache>
            </c:numRef>
          </c:val>
          <c:smooth val="0"/>
          <c:extLst>
            <c:ext xmlns:c16="http://schemas.microsoft.com/office/drawing/2014/chart" uri="{C3380CC4-5D6E-409C-BE32-E72D297353CC}">
              <c16:uniqueId val="{00000001-EA31-4DBF-B275-0489E2169C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101.91</c:v>
                </c:pt>
                <c:pt idx="1">
                  <c:v>107.26</c:v>
                </c:pt>
                <c:pt idx="2">
                  <c:v>110.38</c:v>
                </c:pt>
                <c:pt idx="3">
                  <c:v>100</c:v>
                </c:pt>
                <c:pt idx="4">
                  <c:v>99.71</c:v>
                </c:pt>
              </c:numCache>
            </c:numRef>
          </c:val>
          <c:extLst>
            <c:ext xmlns:c16="http://schemas.microsoft.com/office/drawing/2014/chart" uri="{C3380CC4-5D6E-409C-BE32-E72D297353CC}">
              <c16:uniqueId val="{00000000-40C8-4CA3-BEEA-00743AB80A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94.69</c:v>
                </c:pt>
                <c:pt idx="4">
                  <c:v>94.97</c:v>
                </c:pt>
              </c:numCache>
            </c:numRef>
          </c:val>
          <c:smooth val="0"/>
          <c:extLst>
            <c:ext xmlns:c16="http://schemas.microsoft.com/office/drawing/2014/chart" uri="{C3380CC4-5D6E-409C-BE32-E72D297353CC}">
              <c16:uniqueId val="{00000001-40C8-4CA3-BEEA-00743AB80A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150.29</c:v>
                </c:pt>
                <c:pt idx="1">
                  <c:v>143.6</c:v>
                </c:pt>
                <c:pt idx="2">
                  <c:v>139.4</c:v>
                </c:pt>
                <c:pt idx="3">
                  <c:v>153.03</c:v>
                </c:pt>
                <c:pt idx="4">
                  <c:v>150</c:v>
                </c:pt>
              </c:numCache>
            </c:numRef>
          </c:val>
          <c:extLst>
            <c:ext xmlns:c16="http://schemas.microsoft.com/office/drawing/2014/chart" uri="{C3380CC4-5D6E-409C-BE32-E72D297353CC}">
              <c16:uniqueId val="{00000000-384B-44C3-8A47-B22D8CA68B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159.78</c:v>
                </c:pt>
                <c:pt idx="4">
                  <c:v>159.49</c:v>
                </c:pt>
              </c:numCache>
            </c:numRef>
          </c:val>
          <c:smooth val="0"/>
          <c:extLst>
            <c:ext xmlns:c16="http://schemas.microsoft.com/office/drawing/2014/chart" uri="{C3380CC4-5D6E-409C-BE32-E72D297353CC}">
              <c16:uniqueId val="{00000001-384B-44C3-8A47-B22D8CA68B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佐賀県　鳥栖市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tr">
        <f>データ!$M$6</f>
        <v>非設置</v>
      </c>
      <c r="AE8" s="79"/>
      <c r="AF8" s="79"/>
      <c r="AG8" s="79"/>
      <c r="AH8" s="79"/>
      <c r="AI8" s="79"/>
      <c r="AJ8" s="79"/>
      <c r="AK8" s="3"/>
      <c r="AL8" s="75">
        <f>データ!S6</f>
        <v>73983</v>
      </c>
      <c r="AM8" s="75"/>
      <c r="AN8" s="75"/>
      <c r="AO8" s="75"/>
      <c r="AP8" s="75"/>
      <c r="AQ8" s="75"/>
      <c r="AR8" s="75"/>
      <c r="AS8" s="75"/>
      <c r="AT8" s="74">
        <f>データ!T6</f>
        <v>71.72</v>
      </c>
      <c r="AU8" s="74"/>
      <c r="AV8" s="74"/>
      <c r="AW8" s="74"/>
      <c r="AX8" s="74"/>
      <c r="AY8" s="74"/>
      <c r="AZ8" s="74"/>
      <c r="BA8" s="74"/>
      <c r="BB8" s="74">
        <f>データ!U6</f>
        <v>1031.55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54.16</v>
      </c>
      <c r="J10" s="74"/>
      <c r="K10" s="74"/>
      <c r="L10" s="74"/>
      <c r="M10" s="74"/>
      <c r="N10" s="74"/>
      <c r="O10" s="74"/>
      <c r="P10" s="74">
        <f>データ!P6</f>
        <v>99.68</v>
      </c>
      <c r="Q10" s="74"/>
      <c r="R10" s="74"/>
      <c r="S10" s="74"/>
      <c r="T10" s="74"/>
      <c r="U10" s="74"/>
      <c r="V10" s="74"/>
      <c r="W10" s="74">
        <f>データ!Q6</f>
        <v>91.96</v>
      </c>
      <c r="X10" s="74"/>
      <c r="Y10" s="74"/>
      <c r="Z10" s="74"/>
      <c r="AA10" s="74"/>
      <c r="AB10" s="74"/>
      <c r="AC10" s="74"/>
      <c r="AD10" s="75">
        <f>データ!R6</f>
        <v>2475</v>
      </c>
      <c r="AE10" s="75"/>
      <c r="AF10" s="75"/>
      <c r="AG10" s="75"/>
      <c r="AH10" s="75"/>
      <c r="AI10" s="75"/>
      <c r="AJ10" s="75"/>
      <c r="AK10" s="2"/>
      <c r="AL10" s="75">
        <f>データ!V6</f>
        <v>73601</v>
      </c>
      <c r="AM10" s="75"/>
      <c r="AN10" s="75"/>
      <c r="AO10" s="75"/>
      <c r="AP10" s="75"/>
      <c r="AQ10" s="75"/>
      <c r="AR10" s="75"/>
      <c r="AS10" s="75"/>
      <c r="AT10" s="74">
        <f>データ!W6</f>
        <v>22.92</v>
      </c>
      <c r="AU10" s="74"/>
      <c r="AV10" s="74"/>
      <c r="AW10" s="74"/>
      <c r="AX10" s="74"/>
      <c r="AY10" s="74"/>
      <c r="AZ10" s="74"/>
      <c r="BA10" s="74"/>
      <c r="BB10" s="74">
        <f>データ!X6</f>
        <v>3211.21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QrMznIARik8Ttml8KONxPKZkW8U8/2nb7sD1H77DjJIDKj+vrI4VSKT3TrowHHYSSB2zhbFbksv6ap25V9qZA==" saltValue="WGRa2BnmmvF2SlXcBSLR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412031</v>
      </c>
      <c r="D6" s="33">
        <f t="shared" si="3"/>
        <v>46</v>
      </c>
      <c r="E6" s="33">
        <f t="shared" si="3"/>
        <v>17</v>
      </c>
      <c r="F6" s="33">
        <f t="shared" si="3"/>
        <v>1</v>
      </c>
      <c r="G6" s="33">
        <f t="shared" si="3"/>
        <v>0</v>
      </c>
      <c r="H6" s="33" t="str">
        <f t="shared" si="3"/>
        <v>佐賀県　鳥栖市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54.16</v>
      </c>
      <c r="P6" s="34">
        <f t="shared" si="3"/>
        <v>99.68</v>
      </c>
      <c r="Q6" s="34">
        <f t="shared" si="3"/>
        <v>91.96</v>
      </c>
      <c r="R6" s="34">
        <f t="shared" si="3"/>
        <v>2475</v>
      </c>
      <c r="S6" s="34">
        <f t="shared" si="3"/>
        <v>73983</v>
      </c>
      <c r="T6" s="34">
        <f t="shared" si="3"/>
        <v>71.72</v>
      </c>
      <c r="U6" s="34">
        <f t="shared" si="3"/>
        <v>1031.55</v>
      </c>
      <c r="V6" s="34">
        <f t="shared" si="3"/>
        <v>73601</v>
      </c>
      <c r="W6" s="34">
        <f t="shared" si="3"/>
        <v>22.92</v>
      </c>
      <c r="X6" s="34">
        <f t="shared" si="3"/>
        <v>3211.21</v>
      </c>
      <c r="Y6" s="35">
        <f>IF(Y7="",NA(),Y7)</f>
        <v>112.17</v>
      </c>
      <c r="Z6" s="35">
        <f t="shared" ref="Z6:AH6" si="4">IF(Z7="",NA(),Z7)</f>
        <v>116.4</v>
      </c>
      <c r="AA6" s="35">
        <f t="shared" si="4"/>
        <v>115.97</v>
      </c>
      <c r="AB6" s="35">
        <f t="shared" si="4"/>
        <v>118.12</v>
      </c>
      <c r="AC6" s="35">
        <f t="shared" si="4"/>
        <v>117.74</v>
      </c>
      <c r="AD6" s="35">
        <f t="shared" si="4"/>
        <v>105.73</v>
      </c>
      <c r="AE6" s="35">
        <f t="shared" si="4"/>
        <v>108.38</v>
      </c>
      <c r="AF6" s="35">
        <f t="shared" si="4"/>
        <v>108.43</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7.42</v>
      </c>
      <c r="AS6" s="35">
        <f t="shared" si="5"/>
        <v>4.72</v>
      </c>
      <c r="AT6" s="34" t="str">
        <f>IF(AT7="","",IF(AT7="-","【-】","【"&amp;SUBSTITUTE(TEXT(AT7,"#,##0.00"),"-","△")&amp;"】"))</f>
        <v>【3.64】</v>
      </c>
      <c r="AU6" s="35">
        <f>IF(AU7="",NA(),AU7)</f>
        <v>13.7</v>
      </c>
      <c r="AV6" s="35">
        <f t="shared" ref="AV6:BD6" si="6">IF(AV7="",NA(),AV7)</f>
        <v>21.57</v>
      </c>
      <c r="AW6" s="35">
        <f t="shared" si="6"/>
        <v>21.78</v>
      </c>
      <c r="AX6" s="35">
        <f t="shared" si="6"/>
        <v>30.82</v>
      </c>
      <c r="AY6" s="35">
        <f t="shared" si="6"/>
        <v>16.149999999999999</v>
      </c>
      <c r="AZ6" s="35">
        <f t="shared" si="6"/>
        <v>50.78</v>
      </c>
      <c r="BA6" s="35">
        <f t="shared" si="6"/>
        <v>57.48</v>
      </c>
      <c r="BB6" s="35">
        <f t="shared" si="6"/>
        <v>54.32</v>
      </c>
      <c r="BC6" s="35">
        <f t="shared" si="6"/>
        <v>68.180000000000007</v>
      </c>
      <c r="BD6" s="35">
        <f t="shared" si="6"/>
        <v>67.930000000000007</v>
      </c>
      <c r="BE6" s="34" t="str">
        <f>IF(BE7="","",IF(BE7="-","【-】","【"&amp;SUBSTITUTE(TEXT(BE7,"#,##0.00"),"-","△")&amp;"】"))</f>
        <v>【67.52】</v>
      </c>
      <c r="BF6" s="35">
        <f>IF(BF7="",NA(),BF7)</f>
        <v>1382.46</v>
      </c>
      <c r="BG6" s="35">
        <f t="shared" ref="BG6:BO6" si="7">IF(BG7="",NA(),BG7)</f>
        <v>1351.83</v>
      </c>
      <c r="BH6" s="35">
        <f t="shared" si="7"/>
        <v>1323.67</v>
      </c>
      <c r="BI6" s="35">
        <f t="shared" si="7"/>
        <v>1347.45</v>
      </c>
      <c r="BJ6" s="35">
        <f t="shared" si="7"/>
        <v>1343.73</v>
      </c>
      <c r="BK6" s="35">
        <f t="shared" si="7"/>
        <v>1053.93</v>
      </c>
      <c r="BL6" s="35">
        <f t="shared" si="7"/>
        <v>1046.25</v>
      </c>
      <c r="BM6" s="35">
        <f t="shared" si="7"/>
        <v>1000.94</v>
      </c>
      <c r="BN6" s="35">
        <f t="shared" si="7"/>
        <v>847.44</v>
      </c>
      <c r="BO6" s="35">
        <f t="shared" si="7"/>
        <v>857.88</v>
      </c>
      <c r="BP6" s="34" t="str">
        <f>IF(BP7="","",IF(BP7="-","【-】","【"&amp;SUBSTITUTE(TEXT(BP7,"#,##0.00"),"-","△")&amp;"】"))</f>
        <v>【705.21】</v>
      </c>
      <c r="BQ6" s="35">
        <f>IF(BQ7="",NA(),BQ7)</f>
        <v>101.91</v>
      </c>
      <c r="BR6" s="35">
        <f t="shared" ref="BR6:BZ6" si="8">IF(BR7="",NA(),BR7)</f>
        <v>107.26</v>
      </c>
      <c r="BS6" s="35">
        <f t="shared" si="8"/>
        <v>110.38</v>
      </c>
      <c r="BT6" s="35">
        <f t="shared" si="8"/>
        <v>100</v>
      </c>
      <c r="BU6" s="35">
        <f t="shared" si="8"/>
        <v>99.71</v>
      </c>
      <c r="BV6" s="35">
        <f t="shared" si="8"/>
        <v>85.23</v>
      </c>
      <c r="BW6" s="35">
        <f t="shared" si="8"/>
        <v>88.37</v>
      </c>
      <c r="BX6" s="35">
        <f t="shared" si="8"/>
        <v>93.77</v>
      </c>
      <c r="BY6" s="35">
        <f t="shared" si="8"/>
        <v>94.69</v>
      </c>
      <c r="BZ6" s="35">
        <f t="shared" si="8"/>
        <v>94.97</v>
      </c>
      <c r="CA6" s="34" t="str">
        <f>IF(CA7="","",IF(CA7="-","【-】","【"&amp;SUBSTITUTE(TEXT(CA7,"#,##0.00"),"-","△")&amp;"】"))</f>
        <v>【98.96】</v>
      </c>
      <c r="CB6" s="35">
        <f>IF(CB7="",NA(),CB7)</f>
        <v>150.29</v>
      </c>
      <c r="CC6" s="35">
        <f t="shared" ref="CC6:CK6" si="9">IF(CC7="",NA(),CC7)</f>
        <v>143.6</v>
      </c>
      <c r="CD6" s="35">
        <f t="shared" si="9"/>
        <v>139.4</v>
      </c>
      <c r="CE6" s="35">
        <f t="shared" si="9"/>
        <v>153.03</v>
      </c>
      <c r="CF6" s="35">
        <f t="shared" si="9"/>
        <v>150</v>
      </c>
      <c r="CG6" s="35">
        <f t="shared" si="9"/>
        <v>185.7</v>
      </c>
      <c r="CH6" s="35">
        <f t="shared" si="9"/>
        <v>178.11</v>
      </c>
      <c r="CI6" s="35">
        <f t="shared" si="9"/>
        <v>165.57</v>
      </c>
      <c r="CJ6" s="35">
        <f t="shared" si="9"/>
        <v>159.78</v>
      </c>
      <c r="CK6" s="35">
        <f t="shared" si="9"/>
        <v>159.49</v>
      </c>
      <c r="CL6" s="34" t="str">
        <f>IF(CL7="","",IF(CL7="-","【-】","【"&amp;SUBSTITUTE(TEXT(CL7,"#,##0.00"),"-","△")&amp;"】"))</f>
        <v>【134.52】</v>
      </c>
      <c r="CM6" s="35">
        <f>IF(CM7="",NA(),CM7)</f>
        <v>72.989999999999995</v>
      </c>
      <c r="CN6" s="35">
        <f t="shared" ref="CN6:CV6" si="10">IF(CN7="",NA(),CN7)</f>
        <v>71.39</v>
      </c>
      <c r="CO6" s="35">
        <f t="shared" si="10"/>
        <v>71.97</v>
      </c>
      <c r="CP6" s="35">
        <f t="shared" si="10"/>
        <v>73.22</v>
      </c>
      <c r="CQ6" s="35">
        <f t="shared" si="10"/>
        <v>76.22</v>
      </c>
      <c r="CR6" s="35">
        <f t="shared" si="10"/>
        <v>61.03</v>
      </c>
      <c r="CS6" s="35">
        <f t="shared" si="10"/>
        <v>59.55</v>
      </c>
      <c r="CT6" s="35">
        <f t="shared" si="10"/>
        <v>59.19</v>
      </c>
      <c r="CU6" s="35">
        <f t="shared" si="10"/>
        <v>68.31</v>
      </c>
      <c r="CV6" s="35">
        <f t="shared" si="10"/>
        <v>65.28</v>
      </c>
      <c r="CW6" s="34" t="str">
        <f>IF(CW7="","",IF(CW7="-","【-】","【"&amp;SUBSTITUTE(TEXT(CW7,"#,##0.00"),"-","△")&amp;"】"))</f>
        <v>【59.57】</v>
      </c>
      <c r="CX6" s="35">
        <f>IF(CX7="",NA(),CX7)</f>
        <v>91.39</v>
      </c>
      <c r="CY6" s="35">
        <f t="shared" ref="CY6:DG6" si="11">IF(CY7="",NA(),CY7)</f>
        <v>91.96</v>
      </c>
      <c r="CZ6" s="35">
        <f t="shared" si="11"/>
        <v>92</v>
      </c>
      <c r="DA6" s="35">
        <f t="shared" si="11"/>
        <v>91.94</v>
      </c>
      <c r="DB6" s="35">
        <f t="shared" si="11"/>
        <v>91.99</v>
      </c>
      <c r="DC6" s="35">
        <f t="shared" si="11"/>
        <v>86.83</v>
      </c>
      <c r="DD6" s="35">
        <f t="shared" si="11"/>
        <v>87.14</v>
      </c>
      <c r="DE6" s="35">
        <f t="shared" si="11"/>
        <v>86.66</v>
      </c>
      <c r="DF6" s="35">
        <f t="shared" si="11"/>
        <v>92.62</v>
      </c>
      <c r="DG6" s="35">
        <f t="shared" si="11"/>
        <v>92.72</v>
      </c>
      <c r="DH6" s="34" t="str">
        <f>IF(DH7="","",IF(DH7="-","【-】","【"&amp;SUBSTITUTE(TEXT(DH7,"#,##0.00"),"-","△")&amp;"】"))</f>
        <v>【95.57】</v>
      </c>
      <c r="DI6" s="35">
        <f>IF(DI7="",NA(),DI7)</f>
        <v>22.21</v>
      </c>
      <c r="DJ6" s="35">
        <f t="shared" ref="DJ6:DR6" si="12">IF(DJ7="",NA(),DJ7)</f>
        <v>24.24</v>
      </c>
      <c r="DK6" s="35">
        <f t="shared" si="12"/>
        <v>26.03</v>
      </c>
      <c r="DL6" s="35">
        <f t="shared" si="12"/>
        <v>27.53</v>
      </c>
      <c r="DM6" s="35">
        <f t="shared" si="12"/>
        <v>29.33</v>
      </c>
      <c r="DN6" s="35">
        <f t="shared" si="12"/>
        <v>14.26</v>
      </c>
      <c r="DO6" s="35">
        <f t="shared" si="12"/>
        <v>15.21</v>
      </c>
      <c r="DP6" s="35">
        <f t="shared" si="12"/>
        <v>17.350000000000001</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1.43</v>
      </c>
      <c r="EC6" s="35">
        <f t="shared" si="13"/>
        <v>1.22</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0.09</v>
      </c>
      <c r="EN6" s="35">
        <f t="shared" si="14"/>
        <v>0.09</v>
      </c>
      <c r="EO6" s="34" t="str">
        <f>IF(EO7="","",IF(EO7="-","【-】","【"&amp;SUBSTITUTE(TEXT(EO7,"#,##0.00"),"-","△")&amp;"】"))</f>
        <v>【0.30】</v>
      </c>
    </row>
    <row r="7" spans="1:148" s="36" customFormat="1" x14ac:dyDescent="0.15">
      <c r="A7" s="28"/>
      <c r="B7" s="37">
        <v>2020</v>
      </c>
      <c r="C7" s="37">
        <v>412031</v>
      </c>
      <c r="D7" s="37">
        <v>46</v>
      </c>
      <c r="E7" s="37">
        <v>17</v>
      </c>
      <c r="F7" s="37">
        <v>1</v>
      </c>
      <c r="G7" s="37">
        <v>0</v>
      </c>
      <c r="H7" s="37" t="s">
        <v>96</v>
      </c>
      <c r="I7" s="37" t="s">
        <v>97</v>
      </c>
      <c r="J7" s="37" t="s">
        <v>98</v>
      </c>
      <c r="K7" s="37" t="s">
        <v>99</v>
      </c>
      <c r="L7" s="37" t="s">
        <v>100</v>
      </c>
      <c r="M7" s="37" t="s">
        <v>101</v>
      </c>
      <c r="N7" s="38" t="s">
        <v>102</v>
      </c>
      <c r="O7" s="38">
        <v>54.16</v>
      </c>
      <c r="P7" s="38">
        <v>99.68</v>
      </c>
      <c r="Q7" s="38">
        <v>91.96</v>
      </c>
      <c r="R7" s="38">
        <v>2475</v>
      </c>
      <c r="S7" s="38">
        <v>73983</v>
      </c>
      <c r="T7" s="38">
        <v>71.72</v>
      </c>
      <c r="U7" s="38">
        <v>1031.55</v>
      </c>
      <c r="V7" s="38">
        <v>73601</v>
      </c>
      <c r="W7" s="38">
        <v>22.92</v>
      </c>
      <c r="X7" s="38">
        <v>3211.21</v>
      </c>
      <c r="Y7" s="38">
        <v>112.17</v>
      </c>
      <c r="Z7" s="38">
        <v>116.4</v>
      </c>
      <c r="AA7" s="38">
        <v>115.97</v>
      </c>
      <c r="AB7" s="38">
        <v>118.12</v>
      </c>
      <c r="AC7" s="38">
        <v>117.74</v>
      </c>
      <c r="AD7" s="38">
        <v>105.73</v>
      </c>
      <c r="AE7" s="38">
        <v>108.38</v>
      </c>
      <c r="AF7" s="38">
        <v>108.43</v>
      </c>
      <c r="AG7" s="38">
        <v>106.99</v>
      </c>
      <c r="AH7" s="38">
        <v>107.85</v>
      </c>
      <c r="AI7" s="38">
        <v>106.67</v>
      </c>
      <c r="AJ7" s="38">
        <v>0</v>
      </c>
      <c r="AK7" s="38">
        <v>0</v>
      </c>
      <c r="AL7" s="38">
        <v>0</v>
      </c>
      <c r="AM7" s="38">
        <v>0</v>
      </c>
      <c r="AN7" s="38">
        <v>0</v>
      </c>
      <c r="AO7" s="38">
        <v>14.68</v>
      </c>
      <c r="AP7" s="38">
        <v>12.78</v>
      </c>
      <c r="AQ7" s="38">
        <v>12.89</v>
      </c>
      <c r="AR7" s="38">
        <v>7.42</v>
      </c>
      <c r="AS7" s="38">
        <v>4.72</v>
      </c>
      <c r="AT7" s="38">
        <v>3.64</v>
      </c>
      <c r="AU7" s="38">
        <v>13.7</v>
      </c>
      <c r="AV7" s="38">
        <v>21.57</v>
      </c>
      <c r="AW7" s="38">
        <v>21.78</v>
      </c>
      <c r="AX7" s="38">
        <v>30.82</v>
      </c>
      <c r="AY7" s="38">
        <v>16.149999999999999</v>
      </c>
      <c r="AZ7" s="38">
        <v>50.78</v>
      </c>
      <c r="BA7" s="38">
        <v>57.48</v>
      </c>
      <c r="BB7" s="38">
        <v>54.32</v>
      </c>
      <c r="BC7" s="38">
        <v>68.180000000000007</v>
      </c>
      <c r="BD7" s="38">
        <v>67.930000000000007</v>
      </c>
      <c r="BE7" s="38">
        <v>67.52</v>
      </c>
      <c r="BF7" s="38">
        <v>1382.46</v>
      </c>
      <c r="BG7" s="38">
        <v>1351.83</v>
      </c>
      <c r="BH7" s="38">
        <v>1323.67</v>
      </c>
      <c r="BI7" s="38">
        <v>1347.45</v>
      </c>
      <c r="BJ7" s="38">
        <v>1343.73</v>
      </c>
      <c r="BK7" s="38">
        <v>1053.93</v>
      </c>
      <c r="BL7" s="38">
        <v>1046.25</v>
      </c>
      <c r="BM7" s="38">
        <v>1000.94</v>
      </c>
      <c r="BN7" s="38">
        <v>847.44</v>
      </c>
      <c r="BO7" s="38">
        <v>857.88</v>
      </c>
      <c r="BP7" s="38">
        <v>705.21</v>
      </c>
      <c r="BQ7" s="38">
        <v>101.91</v>
      </c>
      <c r="BR7" s="38">
        <v>107.26</v>
      </c>
      <c r="BS7" s="38">
        <v>110.38</v>
      </c>
      <c r="BT7" s="38">
        <v>100</v>
      </c>
      <c r="BU7" s="38">
        <v>99.71</v>
      </c>
      <c r="BV7" s="38">
        <v>85.23</v>
      </c>
      <c r="BW7" s="38">
        <v>88.37</v>
      </c>
      <c r="BX7" s="38">
        <v>93.77</v>
      </c>
      <c r="BY7" s="38">
        <v>94.69</v>
      </c>
      <c r="BZ7" s="38">
        <v>94.97</v>
      </c>
      <c r="CA7" s="38">
        <v>98.96</v>
      </c>
      <c r="CB7" s="38">
        <v>150.29</v>
      </c>
      <c r="CC7" s="38">
        <v>143.6</v>
      </c>
      <c r="CD7" s="38">
        <v>139.4</v>
      </c>
      <c r="CE7" s="38">
        <v>153.03</v>
      </c>
      <c r="CF7" s="38">
        <v>150</v>
      </c>
      <c r="CG7" s="38">
        <v>185.7</v>
      </c>
      <c r="CH7" s="38">
        <v>178.11</v>
      </c>
      <c r="CI7" s="38">
        <v>165.57</v>
      </c>
      <c r="CJ7" s="38">
        <v>159.78</v>
      </c>
      <c r="CK7" s="38">
        <v>159.49</v>
      </c>
      <c r="CL7" s="38">
        <v>134.52000000000001</v>
      </c>
      <c r="CM7" s="38">
        <v>72.989999999999995</v>
      </c>
      <c r="CN7" s="38">
        <v>71.39</v>
      </c>
      <c r="CO7" s="38">
        <v>71.97</v>
      </c>
      <c r="CP7" s="38">
        <v>73.22</v>
      </c>
      <c r="CQ7" s="38">
        <v>76.22</v>
      </c>
      <c r="CR7" s="38">
        <v>61.03</v>
      </c>
      <c r="CS7" s="38">
        <v>59.55</v>
      </c>
      <c r="CT7" s="38">
        <v>59.19</v>
      </c>
      <c r="CU7" s="38">
        <v>68.31</v>
      </c>
      <c r="CV7" s="38">
        <v>65.28</v>
      </c>
      <c r="CW7" s="38">
        <v>59.57</v>
      </c>
      <c r="CX7" s="38">
        <v>91.39</v>
      </c>
      <c r="CY7" s="38">
        <v>91.96</v>
      </c>
      <c r="CZ7" s="38">
        <v>92</v>
      </c>
      <c r="DA7" s="38">
        <v>91.94</v>
      </c>
      <c r="DB7" s="38">
        <v>91.99</v>
      </c>
      <c r="DC7" s="38">
        <v>86.83</v>
      </c>
      <c r="DD7" s="38">
        <v>87.14</v>
      </c>
      <c r="DE7" s="38">
        <v>86.66</v>
      </c>
      <c r="DF7" s="38">
        <v>92.62</v>
      </c>
      <c r="DG7" s="38">
        <v>92.72</v>
      </c>
      <c r="DH7" s="38">
        <v>95.57</v>
      </c>
      <c r="DI7" s="38">
        <v>22.21</v>
      </c>
      <c r="DJ7" s="38">
        <v>24.24</v>
      </c>
      <c r="DK7" s="38">
        <v>26.03</v>
      </c>
      <c r="DL7" s="38">
        <v>27.53</v>
      </c>
      <c r="DM7" s="38">
        <v>29.33</v>
      </c>
      <c r="DN7" s="38">
        <v>14.26</v>
      </c>
      <c r="DO7" s="38">
        <v>15.21</v>
      </c>
      <c r="DP7" s="38">
        <v>17.350000000000001</v>
      </c>
      <c r="DQ7" s="38">
        <v>26.36</v>
      </c>
      <c r="DR7" s="38">
        <v>23.79</v>
      </c>
      <c r="DS7" s="38">
        <v>36.520000000000003</v>
      </c>
      <c r="DT7" s="38">
        <v>0</v>
      </c>
      <c r="DU7" s="38">
        <v>0</v>
      </c>
      <c r="DV7" s="38">
        <v>0</v>
      </c>
      <c r="DW7" s="38">
        <v>0</v>
      </c>
      <c r="DX7" s="38">
        <v>0</v>
      </c>
      <c r="DY7" s="38">
        <v>0.01</v>
      </c>
      <c r="DZ7" s="38">
        <v>0.01</v>
      </c>
      <c r="EA7" s="38">
        <v>0.01</v>
      </c>
      <c r="EB7" s="38">
        <v>1.43</v>
      </c>
      <c r="EC7" s="38">
        <v>1.22</v>
      </c>
      <c r="ED7" s="38">
        <v>5.72</v>
      </c>
      <c r="EE7" s="38">
        <v>0</v>
      </c>
      <c r="EF7" s="38">
        <v>0</v>
      </c>
      <c r="EG7" s="38">
        <v>0</v>
      </c>
      <c r="EH7" s="38">
        <v>0</v>
      </c>
      <c r="EI7" s="38">
        <v>0</v>
      </c>
      <c r="EJ7" s="38">
        <v>0.01</v>
      </c>
      <c r="EK7" s="38">
        <v>0.11</v>
      </c>
      <c r="EL7" s="38">
        <v>0.09</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2022-02-22T00:08:19Z</cp:lastPrinted>
  <dcterms:created xsi:type="dcterms:W3CDTF">2021-12-03T07:19:00Z</dcterms:created>
  <dcterms:modified xsi:type="dcterms:W3CDTF">2022-03-04T07:29:25Z</dcterms:modified>
  <cp:category/>
</cp:coreProperties>
</file>