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共有\調査関係\庁内\Ｒ4\財政課\令和３年度決算「経営比較分析表」の分析等について\02_回答（1月27日〆）\"/>
    </mc:Choice>
  </mc:AlternateContent>
  <workbookProtection workbookAlgorithmName="SHA-512" workbookHashValue="LoTdc9wkI2hTFOOop5Ig/ilwcBwslvrcFYDW4skTWcGscSXSYjC1DEWIjJe9yVeXR2q4IpWDPsOGQ/dw6aLMaQ==" workbookSaltValue="Dr0wQjs4fsmRZItnL4XKdg==" workbookSpinCount="100000" lockStructure="1"/>
  <bookViews>
    <workbookView xWindow="3900" yWindow="240" windowWidth="24240" windowHeight="150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P10" i="4"/>
  <c r="I10" i="4"/>
  <c r="B10" i="4"/>
  <c r="AT8" i="4"/>
  <c r="AL8" i="4"/>
  <c r="W8" i="4"/>
  <c r="B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<sst xmlns="http://schemas.openxmlformats.org/spreadsheetml/2006/main" count="231" uniqueCount="118">
  <si>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</si>
  <si>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</si>
  <si>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</si>
  <si>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</si>
  <si>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</si>
  <si>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</si>
  <si>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</si>
  <si>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</si>
  <si>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</si>
  <si>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</si>
  <si>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</si>
  <si>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</si>
  <si>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</si>
  <si>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</si>
  <si>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</si>
  <si>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</si>
  <si>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</si>
  <si>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</si>
  <si>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</si>
  <si>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</si>
  <si>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</si>
  <si>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</si>
  <si>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</si>
  <si>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</si>
  <si>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</si>
  <si>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</si>
  <si>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</si>
  <si>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</si>
  <si>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</si>
  <si>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</si>
  <si>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</si>
  <si>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</si>
  <si>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</si>
  <si>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</si>
  <si>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</si>
  <si>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</si>
  <si>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</si>
  <si>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</si>
  <si>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</si>
  <si>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</si>
  <si>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</si>
  <si>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</si>
  <si>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</si>
  <si>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</si>
  <si>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</si>
  <si>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</si>
  <si>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</si>
  <si>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</si>
  <si>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</si>
  <si>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</si>
  <si>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</si>
  <si>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</si>
  <si>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</si>
  <si>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</si>
  <si>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</si>
  <si>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</si>
  <si>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</si>
  <si>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</si>
  <si>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</si>
  <si>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</si>
  <si>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</si>
  <si>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</si>
  <si>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</si>
  <si>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</si>
  <si>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</si>
  <si>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</si>
  <si>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</si>
  <si>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</si>
  <si>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</si>
  <si>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</si>
  <si>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</si>
  <si>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</si>
  <si>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</si>
  <si>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</si>
  <si>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</si>
  <si>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</si>
  <si>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</si>
  <si>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</si>
  <si>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</si>
  <si>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</si>
  <si>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</si>
  <si>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</si>
  <si>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</si>
  <si>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</si>
  <si>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</si>
  <si>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</si>
  <si>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</si>
  <si>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</si>
  <si>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</si>
  <si>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</si>
  <si>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</si>
  <si>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</si>
  <si>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</si>
  <si>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</si>
  <si>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</si>
  <si>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</si>
  <si>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鳥栖市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</si>
  <si>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</si>
  <si>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</si>
  <si>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</si>
  <si>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</si>
  <si>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</si>
  <si>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</si>
  <si>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</si>
  <si>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</si>
  <si>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</si>
  <si>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</si>
  <si>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</si>
  <si>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</si>
  <si>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</si>
  <si>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</si>
  <si>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</si>
  <si>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</si>
  <si>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</si>
  <si>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</si>
  <si>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平成２年に下水道の供用を開始しており、現時点では管渠老朽化率は０％となっている。安定した下水道事業を継続していくため、現在、管渠をはじめとした施設の老朽化対策や耐震化対策を行っている。
　また、有形固定資産減価償却率が年々増加しているが、令和２年に管路・施設において作成したストックマネジメント計画を基に、５年ごとに老朽化対策を行っていく。</t>
    <rPh sb="60" eb="62">
      <t>ゲンザイ</t>
    </rPh>
    <rPh sb="110" eb="112">
      <t>ネンネン</t>
    </rPh>
    <rPh sb="134" eb="136">
      <t>サクセイ</t>
    </rPh>
    <rPh sb="165" eb="166">
      <t>オコナ</t>
    </rPh>
    <phoneticPr fontId="4"/>
  </si>
  <si>
    <t>　平成２６年度以降経常収支率は１００％を超えている。これは面的整備が完了し、企業債利子償還金が減少していることと、一般家庭の接続増による使用料収入が増加していることが主な要因となっている。また、費用の効率性を示す汚水処理原価が類似団体平均より低く、それに伴い経費回収率も近年は１００％前後の水準を保っており、全国平均より優位な状況である。
　しかしながら、令和３年度末の企業債残高が約１８７億円であることから、企業債残高対事業規模比率は全国平均よりも劣位な状況であるが、面的整備が概ね完了しているため、今後は減少していく見込みである。また、流動比率は全国平均と比べて劣っている。</t>
    <rPh sb="235" eb="236">
      <t>メン</t>
    </rPh>
    <rPh sb="236" eb="237">
      <t>テキ</t>
    </rPh>
    <rPh sb="237" eb="239">
      <t>セイビ</t>
    </rPh>
    <rPh sb="240" eb="241">
      <t>オオム</t>
    </rPh>
    <rPh sb="242" eb="244">
      <t>カンリョウ</t>
    </rPh>
    <rPh sb="251" eb="253">
      <t>コンゴ</t>
    </rPh>
    <rPh sb="254" eb="256">
      <t>ゲンショウ</t>
    </rPh>
    <rPh sb="260" eb="262">
      <t>ミコ</t>
    </rPh>
    <rPh sb="270" eb="272">
      <t>リュウドウ</t>
    </rPh>
    <rPh sb="272" eb="274">
      <t>ヒリツ</t>
    </rPh>
    <rPh sb="275" eb="277">
      <t>ゼンコク</t>
    </rPh>
    <rPh sb="280" eb="281">
      <t>クラ</t>
    </rPh>
    <rPh sb="283" eb="284">
      <t>オト</t>
    </rPh>
    <phoneticPr fontId="4"/>
  </si>
  <si>
    <t>　面的整備は完了し、今後は維持管理及び施設の老朽化・耐震化対策が主な事業となっていく。現在、使用者数は増加しているものの、施設の老朽化・耐震化対策に多額の事業費用を今後見込んでいる。
　将来、人口が減少し使用料収入が減少していくことが予想されるため、今後は経営戦略に基づき、ストックマネジメント事業など施設の老朽化対策を行い、更なる経費削減に努め、適切な事業運営を推進していくことが必要だと考えている。</t>
    <rPh sb="82" eb="84">
      <t>コンゴ</t>
    </rPh>
    <rPh sb="84" eb="86">
      <t>ミコ</t>
    </rPh>
    <rPh sb="93" eb="95">
      <t>ショウライ</t>
    </rPh>
    <rPh sb="125" eb="127">
      <t>コンゴ</t>
    </rPh>
    <rPh sb="147" eb="149">
      <t>ジギョウ</t>
    </rPh>
    <rPh sb="154" eb="157">
      <t>ロウキュウカ</t>
    </rPh>
    <rPh sb="157" eb="159">
      <t>タイサク</t>
    </rPh>
    <rPh sb="174" eb="176">
      <t>テキセツ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</si>
</sst>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56-4777-BF55-9D8CC4C46A7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0.09</c:v>
                </c:pt>
                <c:pt idx="3">
                  <c:v>0.09</c:v>
                </c:pt>
                <c:pt idx="4">
                  <c:v>0.17</c:v>
                </c:pt>
              </c:numCache>
            </c:numRef>
          </c:val>
          <c:smooth val="0"/>
          <c:extLst>
            <c:ext xmlns:c16="http://schemas.microsoft.com/office/drawing/2014/chart" uri="{C3380CC4-5D6E-409C-BE32-E72D297353CC}">
              <c16:uniqueId val="{00000001-0656-4777-BF55-9D8CC4C46A7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116.4</c:v>
                </c:pt>
                <c:pt idx="1">
                  <c:v>115.97</c:v>
                </c:pt>
                <c:pt idx="2">
                  <c:v>118.12</c:v>
                </c:pt>
                <c:pt idx="3">
                  <c:v>117.74</c:v>
                </c:pt>
                <c:pt idx="4">
                  <c:v>114.4</c:v>
                </c:pt>
              </c:numCache>
            </c:numRef>
          </c:val>
          <c:extLst>
            <c:ext xmlns:c16="http://schemas.microsoft.com/office/drawing/2014/chart" uri="{C3380CC4-5D6E-409C-BE32-E72D297353CC}">
              <c16:uniqueId val="{00000000-13A8-4798-92D8-A7F83C30023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108.38</c:v>
                </c:pt>
                <c:pt idx="1">
                  <c:v>108.43</c:v>
                </c:pt>
                <c:pt idx="2">
                  <c:v>106.99</c:v>
                </c:pt>
                <c:pt idx="3">
                  <c:v>107.85</c:v>
                </c:pt>
                <c:pt idx="4">
                  <c:v>108.04</c:v>
                </c:pt>
              </c:numCache>
            </c:numRef>
          </c:val>
          <c:smooth val="0"/>
          <c:extLst>
            <c:ext xmlns:c16="http://schemas.microsoft.com/office/drawing/2014/chart" uri="{C3380CC4-5D6E-409C-BE32-E72D297353CC}">
              <c16:uniqueId val="{00000001-13A8-4798-92D8-A7F83C30023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24.24</c:v>
                </c:pt>
                <c:pt idx="1">
                  <c:v>26.03</c:v>
                </c:pt>
                <c:pt idx="2">
                  <c:v>27.53</c:v>
                </c:pt>
                <c:pt idx="3">
                  <c:v>29.33</c:v>
                </c:pt>
                <c:pt idx="4">
                  <c:v>31.15</c:v>
                </c:pt>
              </c:numCache>
            </c:numRef>
          </c:val>
          <c:extLst>
            <c:ext xmlns:c16="http://schemas.microsoft.com/office/drawing/2014/chart" uri="{C3380CC4-5D6E-409C-BE32-E72D297353CC}">
              <c16:uniqueId val="{00000000-D525-4B4F-8F89-4BBAFC78538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15.21</c:v>
                </c:pt>
                <c:pt idx="1">
                  <c:v>17.350000000000001</c:v>
                </c:pt>
                <c:pt idx="2">
                  <c:v>26.36</c:v>
                </c:pt>
                <c:pt idx="3">
                  <c:v>23.79</c:v>
                </c:pt>
                <c:pt idx="4">
                  <c:v>25.66</c:v>
                </c:pt>
              </c:numCache>
            </c:numRef>
          </c:val>
          <c:smooth val="0"/>
          <c:extLst>
            <c:ext xmlns:c16="http://schemas.microsoft.com/office/drawing/2014/chart" uri="{C3380CC4-5D6E-409C-BE32-E72D297353CC}">
              <c16:uniqueId val="{00000001-D525-4B4F-8F89-4BBAFC78538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15-43B2-AFA1-2563F04F056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1.43</c:v>
                </c:pt>
                <c:pt idx="3">
                  <c:v>1.22</c:v>
                </c:pt>
                <c:pt idx="4">
                  <c:v>1.61</c:v>
                </c:pt>
              </c:numCache>
            </c:numRef>
          </c:val>
          <c:smooth val="0"/>
          <c:extLst>
            <c:ext xmlns:c16="http://schemas.microsoft.com/office/drawing/2014/chart" uri="{C3380CC4-5D6E-409C-BE32-E72D297353CC}">
              <c16:uniqueId val="{00000001-7415-43B2-AFA1-2563F04F056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EF-4B90-BAE5-356596ECC21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12.78</c:v>
                </c:pt>
                <c:pt idx="1">
                  <c:v>12.89</c:v>
                </c:pt>
                <c:pt idx="2">
                  <c:v>7.42</c:v>
                </c:pt>
                <c:pt idx="3">
                  <c:v>4.72</c:v>
                </c:pt>
                <c:pt idx="4">
                  <c:v>4.49</c:v>
                </c:pt>
              </c:numCache>
            </c:numRef>
          </c:val>
          <c:smooth val="0"/>
          <c:extLst>
            <c:ext xmlns:c16="http://schemas.microsoft.com/office/drawing/2014/chart" uri="{C3380CC4-5D6E-409C-BE32-E72D297353CC}">
              <c16:uniqueId val="{00000001-9BEF-4B90-BAE5-356596ECC21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21.57</c:v>
                </c:pt>
                <c:pt idx="1">
                  <c:v>21.78</c:v>
                </c:pt>
                <c:pt idx="2">
                  <c:v>30.82</c:v>
                </c:pt>
                <c:pt idx="3">
                  <c:v>16.149999999999999</c:v>
                </c:pt>
                <c:pt idx="4">
                  <c:v>23.52</c:v>
                </c:pt>
              </c:numCache>
            </c:numRef>
          </c:val>
          <c:extLst>
            <c:ext xmlns:c16="http://schemas.microsoft.com/office/drawing/2014/chart" uri="{C3380CC4-5D6E-409C-BE32-E72D297353CC}">
              <c16:uniqueId val="{00000000-571B-4384-968F-96739B1769A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57.48</c:v>
                </c:pt>
                <c:pt idx="1">
                  <c:v>54.32</c:v>
                </c:pt>
                <c:pt idx="2">
                  <c:v>68.180000000000007</c:v>
                </c:pt>
                <c:pt idx="3">
                  <c:v>67.930000000000007</c:v>
                </c:pt>
                <c:pt idx="4">
                  <c:v>68.53</c:v>
                </c:pt>
              </c:numCache>
            </c:numRef>
          </c:val>
          <c:smooth val="0"/>
          <c:extLst>
            <c:ext xmlns:c16="http://schemas.microsoft.com/office/drawing/2014/chart" uri="{C3380CC4-5D6E-409C-BE32-E72D297353CC}">
              <c16:uniqueId val="{00000001-571B-4384-968F-96739B1769A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1351.83</c:v>
                </c:pt>
                <c:pt idx="1">
                  <c:v>1323.67</c:v>
                </c:pt>
                <c:pt idx="2">
                  <c:v>1347.45</c:v>
                </c:pt>
                <c:pt idx="3">
                  <c:v>1343.73</c:v>
                </c:pt>
                <c:pt idx="4">
                  <c:v>1283.18</c:v>
                </c:pt>
              </c:numCache>
            </c:numRef>
          </c:val>
          <c:extLst>
            <c:ext xmlns:c16="http://schemas.microsoft.com/office/drawing/2014/chart" uri="{C3380CC4-5D6E-409C-BE32-E72D297353CC}">
              <c16:uniqueId val="{00000000-2A94-4193-8DE9-B3A4A053164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1046.25</c:v>
                </c:pt>
                <c:pt idx="1">
                  <c:v>1000.94</c:v>
                </c:pt>
                <c:pt idx="2">
                  <c:v>847.44</c:v>
                </c:pt>
                <c:pt idx="3">
                  <c:v>857.88</c:v>
                </c:pt>
                <c:pt idx="4">
                  <c:v>825.1</c:v>
                </c:pt>
              </c:numCache>
            </c:numRef>
          </c:val>
          <c:smooth val="0"/>
          <c:extLst>
            <c:ext xmlns:c16="http://schemas.microsoft.com/office/drawing/2014/chart" uri="{C3380CC4-5D6E-409C-BE32-E72D297353CC}">
              <c16:uniqueId val="{00000001-2A94-4193-8DE9-B3A4A053164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107.26</c:v>
                </c:pt>
                <c:pt idx="1">
                  <c:v>110.38</c:v>
                </c:pt>
                <c:pt idx="2">
                  <c:v>100</c:v>
                </c:pt>
                <c:pt idx="3">
                  <c:v>99.71</c:v>
                </c:pt>
                <c:pt idx="4">
                  <c:v>100</c:v>
                </c:pt>
              </c:numCache>
            </c:numRef>
          </c:val>
          <c:extLst>
            <c:ext xmlns:c16="http://schemas.microsoft.com/office/drawing/2014/chart" uri="{C3380CC4-5D6E-409C-BE32-E72D297353CC}">
              <c16:uniqueId val="{00000000-83DC-47A1-8C6F-3E79D3D54F8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88.37</c:v>
                </c:pt>
                <c:pt idx="1">
                  <c:v>93.77</c:v>
                </c:pt>
                <c:pt idx="2">
                  <c:v>94.69</c:v>
                </c:pt>
                <c:pt idx="3">
                  <c:v>94.97</c:v>
                </c:pt>
                <c:pt idx="4">
                  <c:v>97.07</c:v>
                </c:pt>
              </c:numCache>
            </c:numRef>
          </c:val>
          <c:smooth val="0"/>
          <c:extLst>
            <c:ext xmlns:c16="http://schemas.microsoft.com/office/drawing/2014/chart" uri="{C3380CC4-5D6E-409C-BE32-E72D297353CC}">
              <c16:uniqueId val="{00000001-83DC-47A1-8C6F-3E79D3D54F8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143.6</c:v>
                </c:pt>
                <c:pt idx="1">
                  <c:v>139.4</c:v>
                </c:pt>
                <c:pt idx="2">
                  <c:v>153.03</c:v>
                </c:pt>
                <c:pt idx="3">
                  <c:v>150</c:v>
                </c:pt>
                <c:pt idx="4">
                  <c:v>150.22</c:v>
                </c:pt>
              </c:numCache>
            </c:numRef>
          </c:val>
          <c:extLst>
            <c:ext xmlns:c16="http://schemas.microsoft.com/office/drawing/2014/chart" uri="{C3380CC4-5D6E-409C-BE32-E72D297353CC}">
              <c16:uniqueId val="{00000000-41E9-47CB-815F-86BACD73C82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178.11</c:v>
                </c:pt>
                <c:pt idx="1">
                  <c:v>165.57</c:v>
                </c:pt>
                <c:pt idx="2">
                  <c:v>159.78</c:v>
                </c:pt>
                <c:pt idx="3">
                  <c:v>159.49</c:v>
                </c:pt>
                <c:pt idx="4">
                  <c:v>157.81</c:v>
                </c:pt>
              </c:numCache>
            </c:numRef>
          </c:val>
          <c:smooth val="0"/>
          <c:extLst>
            <c:ext xmlns:c16="http://schemas.microsoft.com/office/drawing/2014/chart" uri="{C3380CC4-5D6E-409C-BE32-E72D297353CC}">
              <c16:uniqueId val="{00000001-41E9-47CB-815F-86BACD73C82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71.39</c:v>
                </c:pt>
                <c:pt idx="1">
                  <c:v>71.97</c:v>
                </c:pt>
                <c:pt idx="2">
                  <c:v>73.22</c:v>
                </c:pt>
                <c:pt idx="3">
                  <c:v>76.22</c:v>
                </c:pt>
                <c:pt idx="4">
                  <c:v>69.260000000000005</c:v>
                </c:pt>
              </c:numCache>
            </c:numRef>
          </c:val>
          <c:extLst>
            <c:ext xmlns:c16="http://schemas.microsoft.com/office/drawing/2014/chart" uri="{C3380CC4-5D6E-409C-BE32-E72D297353CC}">
              <c16:uniqueId val="{00000000-EFC3-4F05-8755-64747EE3A42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59.55</c:v>
                </c:pt>
                <c:pt idx="1">
                  <c:v>59.19</c:v>
                </c:pt>
                <c:pt idx="2">
                  <c:v>68.31</c:v>
                </c:pt>
                <c:pt idx="3">
                  <c:v>65.28</c:v>
                </c:pt>
                <c:pt idx="4">
                  <c:v>64.92</c:v>
                </c:pt>
              </c:numCache>
            </c:numRef>
          </c:val>
          <c:smooth val="0"/>
          <c:extLst>
            <c:ext xmlns:c16="http://schemas.microsoft.com/office/drawing/2014/chart" uri="{C3380CC4-5D6E-409C-BE32-E72D297353CC}">
              <c16:uniqueId val="{00000001-EFC3-4F05-8755-64747EE3A42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91.96</c:v>
                </c:pt>
                <c:pt idx="1">
                  <c:v>92</c:v>
                </c:pt>
                <c:pt idx="2">
                  <c:v>91.94</c:v>
                </c:pt>
                <c:pt idx="3">
                  <c:v>91.99</c:v>
                </c:pt>
                <c:pt idx="4">
                  <c:v>92.39</c:v>
                </c:pt>
              </c:numCache>
            </c:numRef>
          </c:val>
          <c:extLst>
            <c:ext xmlns:c16="http://schemas.microsoft.com/office/drawing/2014/chart" uri="{C3380CC4-5D6E-409C-BE32-E72D297353CC}">
              <c16:uniqueId val="{00000000-054C-45F5-8865-4734FA009B4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87.14</c:v>
                </c:pt>
                <c:pt idx="1">
                  <c:v>86.66</c:v>
                </c:pt>
                <c:pt idx="2">
                  <c:v>92.62</c:v>
                </c:pt>
                <c:pt idx="3">
                  <c:v>92.72</c:v>
                </c:pt>
                <c:pt idx="4">
                  <c:v>92.88</c:v>
                </c:pt>
              </c:numCache>
            </c:numRef>
          </c:val>
          <c:smooth val="0"/>
          <c:extLst>
            <c:ext xmlns:c16="http://schemas.microsoft.com/office/drawing/2014/chart" uri="{C3380CC4-5D6E-409C-BE32-E72D297353CC}">
              <c16:uniqueId val="{00000001-054C-45F5-8865-4734FA009B4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8" zoomScale="70" zoomScaleNormal="7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佐賀県　鳥栖市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74037</v>
      </c>
      <c r="AM8" s="42"/>
      <c r="AN8" s="42"/>
      <c r="AO8" s="42"/>
      <c r="AP8" s="42"/>
      <c r="AQ8" s="42"/>
      <c r="AR8" s="42"/>
      <c r="AS8" s="42"/>
      <c r="AT8" s="35">
        <f>データ!T6</f>
        <v>71.72</v>
      </c>
      <c r="AU8" s="35"/>
      <c r="AV8" s="35"/>
      <c r="AW8" s="35"/>
      <c r="AX8" s="35"/>
      <c r="AY8" s="35"/>
      <c r="AZ8" s="35"/>
      <c r="BA8" s="35"/>
      <c r="BB8" s="35">
        <f>データ!U6</f>
        <v>1032.31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54.73</v>
      </c>
      <c r="J10" s="35"/>
      <c r="K10" s="35"/>
      <c r="L10" s="35"/>
      <c r="M10" s="35"/>
      <c r="N10" s="35"/>
      <c r="O10" s="35"/>
      <c r="P10" s="35">
        <f>データ!P6</f>
        <v>99.69</v>
      </c>
      <c r="Q10" s="35"/>
      <c r="R10" s="35"/>
      <c r="S10" s="35"/>
      <c r="T10" s="35"/>
      <c r="U10" s="35"/>
      <c r="V10" s="35"/>
      <c r="W10" s="35">
        <f>データ!Q6</f>
        <v>93.14</v>
      </c>
      <c r="X10" s="35"/>
      <c r="Y10" s="35"/>
      <c r="Z10" s="35"/>
      <c r="AA10" s="35"/>
      <c r="AB10" s="35"/>
      <c r="AC10" s="35"/>
      <c r="AD10" s="42">
        <f>データ!R6</f>
        <v>2475</v>
      </c>
      <c r="AE10" s="42"/>
      <c r="AF10" s="42"/>
      <c r="AG10" s="42"/>
      <c r="AH10" s="42"/>
      <c r="AI10" s="42"/>
      <c r="AJ10" s="42"/>
      <c r="AK10" s="2"/>
      <c r="AL10" s="42">
        <f>データ!V6</f>
        <v>73606</v>
      </c>
      <c r="AM10" s="42"/>
      <c r="AN10" s="42"/>
      <c r="AO10" s="42"/>
      <c r="AP10" s="42"/>
      <c r="AQ10" s="42"/>
      <c r="AR10" s="42"/>
      <c r="AS10" s="42"/>
      <c r="AT10" s="35">
        <f>データ!W6</f>
        <v>22.92</v>
      </c>
      <c r="AU10" s="35"/>
      <c r="AV10" s="35"/>
      <c r="AW10" s="35"/>
      <c r="AX10" s="35"/>
      <c r="AY10" s="35"/>
      <c r="AZ10" s="35"/>
      <c r="BA10" s="35"/>
      <c r="BB10" s="35">
        <f>データ!X6</f>
        <v>3211.43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HYYA0eQO3lC8nZF+i1qy1BvcqAaKS4LsQJPPooqo9Mc3CGhD4sBTKtUqLtdAngUsAHB+kkLC8gOv0ao6NSkEqw==" saltValue="OHj/zFgKBE0gjxHOFGMKx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412031</v>
      </c>
      <c r="D6" s="19">
        <f t="shared" si="3"/>
        <v>46</v>
      </c>
      <c r="E6" s="19">
        <f t="shared" si="3"/>
        <v>17</v>
      </c>
      <c r="F6" s="19">
        <f t="shared" si="3"/>
        <v>1</v>
      </c>
      <c r="G6" s="19">
        <f t="shared" si="3"/>
        <v>0</v>
      </c>
      <c r="H6" s="19" t="str">
        <f t="shared" si="3"/>
        <v>佐賀県　鳥栖市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54.73</v>
      </c>
      <c r="P6" s="20">
        <f t="shared" si="3"/>
        <v>99.69</v>
      </c>
      <c r="Q6" s="20">
        <f t="shared" si="3"/>
        <v>93.14</v>
      </c>
      <c r="R6" s="20">
        <f t="shared" si="3"/>
        <v>2475</v>
      </c>
      <c r="S6" s="20">
        <f t="shared" si="3"/>
        <v>74037</v>
      </c>
      <c r="T6" s="20">
        <f t="shared" si="3"/>
        <v>71.72</v>
      </c>
      <c r="U6" s="20">
        <f t="shared" si="3"/>
        <v>1032.31</v>
      </c>
      <c r="V6" s="20">
        <f t="shared" si="3"/>
        <v>73606</v>
      </c>
      <c r="W6" s="20">
        <f t="shared" si="3"/>
        <v>22.92</v>
      </c>
      <c r="X6" s="20">
        <f t="shared" si="3"/>
        <v>3211.43</v>
      </c>
      <c r="Y6" s="21">
        <f>IF(Y7="",NA(),Y7)</f>
        <v>116.4</v>
      </c>
      <c r="Z6" s="21">
        <f t="shared" ref="Z6:AH6" si="4">IF(Z7="",NA(),Z7)</f>
        <v>115.97</v>
      </c>
      <c r="AA6" s="21">
        <f t="shared" si="4"/>
        <v>118.12</v>
      </c>
      <c r="AB6" s="21">
        <f t="shared" si="4"/>
        <v>117.74</v>
      </c>
      <c r="AC6" s="21">
        <f t="shared" si="4"/>
        <v>114.4</v>
      </c>
      <c r="AD6" s="21">
        <f t="shared" si="4"/>
        <v>108.38</v>
      </c>
      <c r="AE6" s="21">
        <f t="shared" si="4"/>
        <v>108.43</v>
      </c>
      <c r="AF6" s="21">
        <f t="shared" si="4"/>
        <v>106.99</v>
      </c>
      <c r="AG6" s="21">
        <f t="shared" si="4"/>
        <v>107.85</v>
      </c>
      <c r="AH6" s="21">
        <f t="shared" si="4"/>
        <v>108.04</v>
      </c>
      <c r="AI6" s="20" t="str">
        <f>IF(AI7="","",IF(AI7="-","【-】","【"&amp;SUBSTITUTE(TEXT(AI7,"#,##0.00"),"-","△")&amp;"】"))</f>
        <v>【107.02】</v>
      </c>
      <c r="AJ6" s="20">
        <f>IF(AJ7="",NA(),AJ7)</f>
        <v>0</v>
      </c>
      <c r="AK6" s="20">
        <f t="shared" ref="AK6:AS6" si="5">IF(AK7="",NA(),AK7)</f>
        <v>0</v>
      </c>
      <c r="AL6" s="20">
        <f t="shared" si="5"/>
        <v>0</v>
      </c>
      <c r="AM6" s="20">
        <f t="shared" si="5"/>
        <v>0</v>
      </c>
      <c r="AN6" s="20">
        <f t="shared" si="5"/>
        <v>0</v>
      </c>
      <c r="AO6" s="21">
        <f t="shared" si="5"/>
        <v>12.78</v>
      </c>
      <c r="AP6" s="21">
        <f t="shared" si="5"/>
        <v>12.89</v>
      </c>
      <c r="AQ6" s="21">
        <f t="shared" si="5"/>
        <v>7.42</v>
      </c>
      <c r="AR6" s="21">
        <f t="shared" si="5"/>
        <v>4.72</v>
      </c>
      <c r="AS6" s="21">
        <f t="shared" si="5"/>
        <v>4.49</v>
      </c>
      <c r="AT6" s="20" t="str">
        <f>IF(AT7="","",IF(AT7="-","【-】","【"&amp;SUBSTITUTE(TEXT(AT7,"#,##0.00"),"-","△")&amp;"】"))</f>
        <v>【3.09】</v>
      </c>
      <c r="AU6" s="21">
        <f>IF(AU7="",NA(),AU7)</f>
        <v>21.57</v>
      </c>
      <c r="AV6" s="21">
        <f t="shared" ref="AV6:BD6" si="6">IF(AV7="",NA(),AV7)</f>
        <v>21.78</v>
      </c>
      <c r="AW6" s="21">
        <f t="shared" si="6"/>
        <v>30.82</v>
      </c>
      <c r="AX6" s="21">
        <f t="shared" si="6"/>
        <v>16.149999999999999</v>
      </c>
      <c r="AY6" s="21">
        <f t="shared" si="6"/>
        <v>23.52</v>
      </c>
      <c r="AZ6" s="21">
        <f t="shared" si="6"/>
        <v>57.48</v>
      </c>
      <c r="BA6" s="21">
        <f t="shared" si="6"/>
        <v>54.32</v>
      </c>
      <c r="BB6" s="21">
        <f t="shared" si="6"/>
        <v>68.180000000000007</v>
      </c>
      <c r="BC6" s="21">
        <f t="shared" si="6"/>
        <v>67.930000000000007</v>
      </c>
      <c r="BD6" s="21">
        <f t="shared" si="6"/>
        <v>68.53</v>
      </c>
      <c r="BE6" s="20" t="str">
        <f>IF(BE7="","",IF(BE7="-","【-】","【"&amp;SUBSTITUTE(TEXT(BE7,"#,##0.00"),"-","△")&amp;"】"))</f>
        <v>【71.39】</v>
      </c>
      <c r="BF6" s="21">
        <f>IF(BF7="",NA(),BF7)</f>
        <v>1351.83</v>
      </c>
      <c r="BG6" s="21">
        <f t="shared" ref="BG6:BO6" si="7">IF(BG7="",NA(),BG7)</f>
        <v>1323.67</v>
      </c>
      <c r="BH6" s="21">
        <f t="shared" si="7"/>
        <v>1347.45</v>
      </c>
      <c r="BI6" s="21">
        <f t="shared" si="7"/>
        <v>1343.73</v>
      </c>
      <c r="BJ6" s="21">
        <f t="shared" si="7"/>
        <v>1283.18</v>
      </c>
      <c r="BK6" s="21">
        <f t="shared" si="7"/>
        <v>1046.25</v>
      </c>
      <c r="BL6" s="21">
        <f t="shared" si="7"/>
        <v>1000.94</v>
      </c>
      <c r="BM6" s="21">
        <f t="shared" si="7"/>
        <v>847.44</v>
      </c>
      <c r="BN6" s="21">
        <f t="shared" si="7"/>
        <v>857.88</v>
      </c>
      <c r="BO6" s="21">
        <f t="shared" si="7"/>
        <v>825.1</v>
      </c>
      <c r="BP6" s="20" t="str">
        <f>IF(BP7="","",IF(BP7="-","【-】","【"&amp;SUBSTITUTE(TEXT(BP7,"#,##0.00"),"-","△")&amp;"】"))</f>
        <v>【669.11】</v>
      </c>
      <c r="BQ6" s="21">
        <f>IF(BQ7="",NA(),BQ7)</f>
        <v>107.26</v>
      </c>
      <c r="BR6" s="21">
        <f t="shared" ref="BR6:BZ6" si="8">IF(BR7="",NA(),BR7)</f>
        <v>110.38</v>
      </c>
      <c r="BS6" s="21">
        <f t="shared" si="8"/>
        <v>100</v>
      </c>
      <c r="BT6" s="21">
        <f t="shared" si="8"/>
        <v>99.71</v>
      </c>
      <c r="BU6" s="21">
        <f t="shared" si="8"/>
        <v>100</v>
      </c>
      <c r="BV6" s="21">
        <f t="shared" si="8"/>
        <v>88.37</v>
      </c>
      <c r="BW6" s="21">
        <f t="shared" si="8"/>
        <v>93.77</v>
      </c>
      <c r="BX6" s="21">
        <f t="shared" si="8"/>
        <v>94.69</v>
      </c>
      <c r="BY6" s="21">
        <f t="shared" si="8"/>
        <v>94.97</v>
      </c>
      <c r="BZ6" s="21">
        <f t="shared" si="8"/>
        <v>97.07</v>
      </c>
      <c r="CA6" s="20" t="str">
        <f>IF(CA7="","",IF(CA7="-","【-】","【"&amp;SUBSTITUTE(TEXT(CA7,"#,##0.00"),"-","△")&amp;"】"))</f>
        <v>【99.73】</v>
      </c>
      <c r="CB6" s="21">
        <f>IF(CB7="",NA(),CB7)</f>
        <v>143.6</v>
      </c>
      <c r="CC6" s="21">
        <f t="shared" ref="CC6:CK6" si="9">IF(CC7="",NA(),CC7)</f>
        <v>139.4</v>
      </c>
      <c r="CD6" s="21">
        <f t="shared" si="9"/>
        <v>153.03</v>
      </c>
      <c r="CE6" s="21">
        <f t="shared" si="9"/>
        <v>150</v>
      </c>
      <c r="CF6" s="21">
        <f t="shared" si="9"/>
        <v>150.22</v>
      </c>
      <c r="CG6" s="21">
        <f t="shared" si="9"/>
        <v>178.11</v>
      </c>
      <c r="CH6" s="21">
        <f t="shared" si="9"/>
        <v>165.57</v>
      </c>
      <c r="CI6" s="21">
        <f t="shared" si="9"/>
        <v>159.78</v>
      </c>
      <c r="CJ6" s="21">
        <f t="shared" si="9"/>
        <v>159.49</v>
      </c>
      <c r="CK6" s="21">
        <f t="shared" si="9"/>
        <v>157.81</v>
      </c>
      <c r="CL6" s="20" t="str">
        <f>IF(CL7="","",IF(CL7="-","【-】","【"&amp;SUBSTITUTE(TEXT(CL7,"#,##0.00"),"-","△")&amp;"】"))</f>
        <v>【134.98】</v>
      </c>
      <c r="CM6" s="21">
        <f>IF(CM7="",NA(),CM7)</f>
        <v>71.39</v>
      </c>
      <c r="CN6" s="21">
        <f t="shared" ref="CN6:CV6" si="10">IF(CN7="",NA(),CN7)</f>
        <v>71.97</v>
      </c>
      <c r="CO6" s="21">
        <f t="shared" si="10"/>
        <v>73.22</v>
      </c>
      <c r="CP6" s="21">
        <f t="shared" si="10"/>
        <v>76.22</v>
      </c>
      <c r="CQ6" s="21">
        <f t="shared" si="10"/>
        <v>69.260000000000005</v>
      </c>
      <c r="CR6" s="21">
        <f t="shared" si="10"/>
        <v>59.55</v>
      </c>
      <c r="CS6" s="21">
        <f t="shared" si="10"/>
        <v>59.19</v>
      </c>
      <c r="CT6" s="21">
        <f t="shared" si="10"/>
        <v>68.31</v>
      </c>
      <c r="CU6" s="21">
        <f t="shared" si="10"/>
        <v>65.28</v>
      </c>
      <c r="CV6" s="21">
        <f t="shared" si="10"/>
        <v>64.92</v>
      </c>
      <c r="CW6" s="20" t="str">
        <f>IF(CW7="","",IF(CW7="-","【-】","【"&amp;SUBSTITUTE(TEXT(CW7,"#,##0.00"),"-","△")&amp;"】"))</f>
        <v>【59.99】</v>
      </c>
      <c r="CX6" s="21">
        <f>IF(CX7="",NA(),CX7)</f>
        <v>91.96</v>
      </c>
      <c r="CY6" s="21">
        <f t="shared" ref="CY6:DG6" si="11">IF(CY7="",NA(),CY7)</f>
        <v>92</v>
      </c>
      <c r="CZ6" s="21">
        <f t="shared" si="11"/>
        <v>91.94</v>
      </c>
      <c r="DA6" s="21">
        <f t="shared" si="11"/>
        <v>91.99</v>
      </c>
      <c r="DB6" s="21">
        <f t="shared" si="11"/>
        <v>92.39</v>
      </c>
      <c r="DC6" s="21">
        <f t="shared" si="11"/>
        <v>87.14</v>
      </c>
      <c r="DD6" s="21">
        <f t="shared" si="11"/>
        <v>86.66</v>
      </c>
      <c r="DE6" s="21">
        <f t="shared" si="11"/>
        <v>92.62</v>
      </c>
      <c r="DF6" s="21">
        <f t="shared" si="11"/>
        <v>92.72</v>
      </c>
      <c r="DG6" s="21">
        <f t="shared" si="11"/>
        <v>92.88</v>
      </c>
      <c r="DH6" s="20" t="str">
        <f>IF(DH7="","",IF(DH7="-","【-】","【"&amp;SUBSTITUTE(TEXT(DH7,"#,##0.00"),"-","△")&amp;"】"))</f>
        <v>【95.72】</v>
      </c>
      <c r="DI6" s="21">
        <f>IF(DI7="",NA(),DI7)</f>
        <v>24.24</v>
      </c>
      <c r="DJ6" s="21">
        <f t="shared" ref="DJ6:DR6" si="12">IF(DJ7="",NA(),DJ7)</f>
        <v>26.03</v>
      </c>
      <c r="DK6" s="21">
        <f t="shared" si="12"/>
        <v>27.53</v>
      </c>
      <c r="DL6" s="21">
        <f t="shared" si="12"/>
        <v>29.33</v>
      </c>
      <c r="DM6" s="21">
        <f t="shared" si="12"/>
        <v>31.15</v>
      </c>
      <c r="DN6" s="21">
        <f t="shared" si="12"/>
        <v>15.21</v>
      </c>
      <c r="DO6" s="21">
        <f t="shared" si="12"/>
        <v>17.350000000000001</v>
      </c>
      <c r="DP6" s="21">
        <f t="shared" si="12"/>
        <v>26.36</v>
      </c>
      <c r="DQ6" s="21">
        <f t="shared" si="12"/>
        <v>23.79</v>
      </c>
      <c r="DR6" s="21">
        <f t="shared" si="12"/>
        <v>25.66</v>
      </c>
      <c r="DS6" s="20" t="str">
        <f>IF(DS7="","",IF(DS7="-","【-】","【"&amp;SUBSTITUTE(TEXT(DS7,"#,##0.00"),"-","△")&amp;"】"))</f>
        <v>【38.17】</v>
      </c>
      <c r="DT6" s="20">
        <f>IF(DT7="",NA(),DT7)</f>
        <v>0</v>
      </c>
      <c r="DU6" s="20">
        <f t="shared" ref="DU6:EC6" si="13">IF(DU7="",NA(),DU7)</f>
        <v>0</v>
      </c>
      <c r="DV6" s="20">
        <f t="shared" si="13"/>
        <v>0</v>
      </c>
      <c r="DW6" s="20">
        <f t="shared" si="13"/>
        <v>0</v>
      </c>
      <c r="DX6" s="20">
        <f t="shared" si="13"/>
        <v>0</v>
      </c>
      <c r="DY6" s="21">
        <f t="shared" si="13"/>
        <v>0.01</v>
      </c>
      <c r="DZ6" s="21">
        <f t="shared" si="13"/>
        <v>0.01</v>
      </c>
      <c r="EA6" s="21">
        <f t="shared" si="13"/>
        <v>1.43</v>
      </c>
      <c r="EB6" s="21">
        <f t="shared" si="13"/>
        <v>1.22</v>
      </c>
      <c r="EC6" s="21">
        <f t="shared" si="13"/>
        <v>1.61</v>
      </c>
      <c r="ED6" s="20" t="str">
        <f>IF(ED7="","",IF(ED7="-","【-】","【"&amp;SUBSTITUTE(TEXT(ED7,"#,##0.00"),"-","△")&amp;"】"))</f>
        <v>【6.54】</v>
      </c>
      <c r="EE6" s="20">
        <f>IF(EE7="",NA(),EE7)</f>
        <v>0</v>
      </c>
      <c r="EF6" s="20">
        <f t="shared" ref="EF6:EN6" si="14">IF(EF7="",NA(),EF7)</f>
        <v>0</v>
      </c>
      <c r="EG6" s="20">
        <f t="shared" si="14"/>
        <v>0</v>
      </c>
      <c r="EH6" s="20">
        <f t="shared" si="14"/>
        <v>0</v>
      </c>
      <c r="EI6" s="20">
        <f t="shared" si="14"/>
        <v>0</v>
      </c>
      <c r="EJ6" s="21">
        <f t="shared" si="14"/>
        <v>0.11</v>
      </c>
      <c r="EK6" s="21">
        <f t="shared" si="14"/>
        <v>0.09</v>
      </c>
      <c r="EL6" s="21">
        <f t="shared" si="14"/>
        <v>0.09</v>
      </c>
      <c r="EM6" s="21">
        <f t="shared" si="14"/>
        <v>0.09</v>
      </c>
      <c r="EN6" s="21">
        <f t="shared" si="14"/>
        <v>0.17</v>
      </c>
      <c r="EO6" s="20" t="str">
        <f>IF(EO7="","",IF(EO7="-","【-】","【"&amp;SUBSTITUTE(TEXT(EO7,"#,##0.00"),"-","△")&amp;"】"))</f>
        <v>【0.24】</v>
      </c>
    </row>
    <row r="7" spans="1:148" s="22" customFormat="1" x14ac:dyDescent="0.15">
      <c r="A7" s="14"/>
      <c r="B7" s="23">
        <v>2021</v>
      </c>
      <c r="C7" s="23">
        <v>412031</v>
      </c>
      <c r="D7" s="23">
        <v>46</v>
      </c>
      <c r="E7" s="23">
        <v>17</v>
      </c>
      <c r="F7" s="23">
        <v>1</v>
      </c>
      <c r="G7" s="23">
        <v>0</v>
      </c>
      <c r="H7" s="23" t="s">
        <v>96</v>
      </c>
      <c r="I7" s="23" t="s">
        <v>97</v>
      </c>
      <c r="J7" s="23" t="s">
        <v>98</v>
      </c>
      <c r="K7" s="23" t="s">
        <v>99</v>
      </c>
      <c r="L7" s="23" t="s">
        <v>100</v>
      </c>
      <c r="M7" s="23" t="s">
        <v>101</v>
      </c>
      <c r="N7" s="24" t="s">
        <v>102</v>
      </c>
      <c r="O7" s="24">
        <v>54.73</v>
      </c>
      <c r="P7" s="24">
        <v>99.69</v>
      </c>
      <c r="Q7" s="24">
        <v>93.14</v>
      </c>
      <c r="R7" s="24">
        <v>2475</v>
      </c>
      <c r="S7" s="24">
        <v>74037</v>
      </c>
      <c r="T7" s="24">
        <v>71.72</v>
      </c>
      <c r="U7" s="24">
        <v>1032.31</v>
      </c>
      <c r="V7" s="24">
        <v>73606</v>
      </c>
      <c r="W7" s="24">
        <v>22.92</v>
      </c>
      <c r="X7" s="24">
        <v>3211.43</v>
      </c>
      <c r="Y7" s="24">
        <v>116.4</v>
      </c>
      <c r="Z7" s="24">
        <v>115.97</v>
      </c>
      <c r="AA7" s="24">
        <v>118.12</v>
      </c>
      <c r="AB7" s="24">
        <v>117.74</v>
      </c>
      <c r="AC7" s="24">
        <v>114.4</v>
      </c>
      <c r="AD7" s="24">
        <v>108.38</v>
      </c>
      <c r="AE7" s="24">
        <v>108.43</v>
      </c>
      <c r="AF7" s="24">
        <v>106.99</v>
      </c>
      <c r="AG7" s="24">
        <v>107.85</v>
      </c>
      <c r="AH7" s="24">
        <v>108.04</v>
      </c>
      <c r="AI7" s="24">
        <v>107.02</v>
      </c>
      <c r="AJ7" s="24">
        <v>0</v>
      </c>
      <c r="AK7" s="24">
        <v>0</v>
      </c>
      <c r="AL7" s="24">
        <v>0</v>
      </c>
      <c r="AM7" s="24">
        <v>0</v>
      </c>
      <c r="AN7" s="24">
        <v>0</v>
      </c>
      <c r="AO7" s="24">
        <v>12.78</v>
      </c>
      <c r="AP7" s="24">
        <v>12.89</v>
      </c>
      <c r="AQ7" s="24">
        <v>7.42</v>
      </c>
      <c r="AR7" s="24">
        <v>4.72</v>
      </c>
      <c r="AS7" s="24">
        <v>4.49</v>
      </c>
      <c r="AT7" s="24">
        <v>3.09</v>
      </c>
      <c r="AU7" s="24">
        <v>21.57</v>
      </c>
      <c r="AV7" s="24">
        <v>21.78</v>
      </c>
      <c r="AW7" s="24">
        <v>30.82</v>
      </c>
      <c r="AX7" s="24">
        <v>16.149999999999999</v>
      </c>
      <c r="AY7" s="24">
        <v>23.52</v>
      </c>
      <c r="AZ7" s="24">
        <v>57.48</v>
      </c>
      <c r="BA7" s="24">
        <v>54.32</v>
      </c>
      <c r="BB7" s="24">
        <v>68.180000000000007</v>
      </c>
      <c r="BC7" s="24">
        <v>67.930000000000007</v>
      </c>
      <c r="BD7" s="24">
        <v>68.53</v>
      </c>
      <c r="BE7" s="24">
        <v>71.39</v>
      </c>
      <c r="BF7" s="24">
        <v>1351.83</v>
      </c>
      <c r="BG7" s="24">
        <v>1323.67</v>
      </c>
      <c r="BH7" s="24">
        <v>1347.45</v>
      </c>
      <c r="BI7" s="24">
        <v>1343.73</v>
      </c>
      <c r="BJ7" s="24">
        <v>1283.18</v>
      </c>
      <c r="BK7" s="24">
        <v>1046.25</v>
      </c>
      <c r="BL7" s="24">
        <v>1000.94</v>
      </c>
      <c r="BM7" s="24">
        <v>847.44</v>
      </c>
      <c r="BN7" s="24">
        <v>857.88</v>
      </c>
      <c r="BO7" s="24">
        <v>825.1</v>
      </c>
      <c r="BP7" s="24">
        <v>669.11</v>
      </c>
      <c r="BQ7" s="24">
        <v>107.26</v>
      </c>
      <c r="BR7" s="24">
        <v>110.38</v>
      </c>
      <c r="BS7" s="24">
        <v>100</v>
      </c>
      <c r="BT7" s="24">
        <v>99.71</v>
      </c>
      <c r="BU7" s="24">
        <v>100</v>
      </c>
      <c r="BV7" s="24">
        <v>88.37</v>
      </c>
      <c r="BW7" s="24">
        <v>93.77</v>
      </c>
      <c r="BX7" s="24">
        <v>94.69</v>
      </c>
      <c r="BY7" s="24">
        <v>94.97</v>
      </c>
      <c r="BZ7" s="24">
        <v>97.07</v>
      </c>
      <c r="CA7" s="24">
        <v>99.73</v>
      </c>
      <c r="CB7" s="24">
        <v>143.6</v>
      </c>
      <c r="CC7" s="24">
        <v>139.4</v>
      </c>
      <c r="CD7" s="24">
        <v>153.03</v>
      </c>
      <c r="CE7" s="24">
        <v>150</v>
      </c>
      <c r="CF7" s="24">
        <v>150.22</v>
      </c>
      <c r="CG7" s="24">
        <v>178.11</v>
      </c>
      <c r="CH7" s="24">
        <v>165.57</v>
      </c>
      <c r="CI7" s="24">
        <v>159.78</v>
      </c>
      <c r="CJ7" s="24">
        <v>159.49</v>
      </c>
      <c r="CK7" s="24">
        <v>157.81</v>
      </c>
      <c r="CL7" s="24">
        <v>134.97999999999999</v>
      </c>
      <c r="CM7" s="24">
        <v>71.39</v>
      </c>
      <c r="CN7" s="24">
        <v>71.97</v>
      </c>
      <c r="CO7" s="24">
        <v>73.22</v>
      </c>
      <c r="CP7" s="24">
        <v>76.22</v>
      </c>
      <c r="CQ7" s="24">
        <v>69.260000000000005</v>
      </c>
      <c r="CR7" s="24">
        <v>59.55</v>
      </c>
      <c r="CS7" s="24">
        <v>59.19</v>
      </c>
      <c r="CT7" s="24">
        <v>68.31</v>
      </c>
      <c r="CU7" s="24">
        <v>65.28</v>
      </c>
      <c r="CV7" s="24">
        <v>64.92</v>
      </c>
      <c r="CW7" s="24">
        <v>59.99</v>
      </c>
      <c r="CX7" s="24">
        <v>91.96</v>
      </c>
      <c r="CY7" s="24">
        <v>92</v>
      </c>
      <c r="CZ7" s="24">
        <v>91.94</v>
      </c>
      <c r="DA7" s="24">
        <v>91.99</v>
      </c>
      <c r="DB7" s="24">
        <v>92.39</v>
      </c>
      <c r="DC7" s="24">
        <v>87.14</v>
      </c>
      <c r="DD7" s="24">
        <v>86.66</v>
      </c>
      <c r="DE7" s="24">
        <v>92.62</v>
      </c>
      <c r="DF7" s="24">
        <v>92.72</v>
      </c>
      <c r="DG7" s="24">
        <v>92.88</v>
      </c>
      <c r="DH7" s="24">
        <v>95.72</v>
      </c>
      <c r="DI7" s="24">
        <v>24.24</v>
      </c>
      <c r="DJ7" s="24">
        <v>26.03</v>
      </c>
      <c r="DK7" s="24">
        <v>27.53</v>
      </c>
      <c r="DL7" s="24">
        <v>29.33</v>
      </c>
      <c r="DM7" s="24">
        <v>31.15</v>
      </c>
      <c r="DN7" s="24">
        <v>15.21</v>
      </c>
      <c r="DO7" s="24">
        <v>17.350000000000001</v>
      </c>
      <c r="DP7" s="24">
        <v>26.36</v>
      </c>
      <c r="DQ7" s="24">
        <v>23.79</v>
      </c>
      <c r="DR7" s="24">
        <v>25.66</v>
      </c>
      <c r="DS7" s="24">
        <v>38.17</v>
      </c>
      <c r="DT7" s="24">
        <v>0</v>
      </c>
      <c r="DU7" s="24">
        <v>0</v>
      </c>
      <c r="DV7" s="24">
        <v>0</v>
      </c>
      <c r="DW7" s="24">
        <v>0</v>
      </c>
      <c r="DX7" s="24">
        <v>0</v>
      </c>
      <c r="DY7" s="24">
        <v>0.01</v>
      </c>
      <c r="DZ7" s="24">
        <v>0.01</v>
      </c>
      <c r="EA7" s="24">
        <v>1.43</v>
      </c>
      <c r="EB7" s="24">
        <v>1.22</v>
      </c>
      <c r="EC7" s="24">
        <v>1.61</v>
      </c>
      <c r="ED7" s="24">
        <v>6.54</v>
      </c>
      <c r="EE7" s="24">
        <v>0</v>
      </c>
      <c r="EF7" s="24">
        <v>0</v>
      </c>
      <c r="EG7" s="24">
        <v>0</v>
      </c>
      <c r="EH7" s="24">
        <v>0</v>
      </c>
      <c r="EI7" s="24">
        <v>0</v>
      </c>
      <c r="EJ7" s="24">
        <v>0.11</v>
      </c>
      <c r="EK7" s="24">
        <v>0.09</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2023-01-27T02:18:36Z</cp:lastPrinted>
  <dcterms:created xsi:type="dcterms:W3CDTF">2023-01-12T23:35:12Z</dcterms:created>
  <dcterms:modified xsi:type="dcterms:W3CDTF">2023-01-27T02:22:26Z</dcterms:modified>
  <cp:category/>
</cp:coreProperties>
</file>