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★新filesv★\20_統計\09統計書\R05\PDF・Excel（製本・HP用）\HP用\各章ごと（EXCEL グラフなし）※原稿を修正したら複写すること\"/>
    </mc:Choice>
  </mc:AlternateContent>
  <xr:revisionPtr revIDLastSave="0" documentId="13_ncr:1_{210E7079-E1B7-4F80-B5A2-AD2B979F8ED4}" xr6:coauthVersionLast="47" xr6:coauthVersionMax="47" xr10:uidLastSave="{00000000-0000-0000-0000-000000000000}"/>
  <bookViews>
    <workbookView xWindow="29460" yWindow="1395" windowWidth="20190" windowHeight="11460" tabRatio="885" xr2:uid="{00000000-000D-0000-FFFF-FFFF00000000}"/>
  </bookViews>
  <sheets>
    <sheet name="1.人口の推移" sheetId="1" r:id="rId1"/>
    <sheet name="2.人口動態" sheetId="2" r:id="rId2"/>
    <sheet name="3.年齢別人口構成" sheetId="3" r:id="rId3"/>
    <sheet name="4.５歳階級人口構成" sheetId="4" r:id="rId4"/>
    <sheet name="5.人口集中地区人口、面積" sheetId="5" r:id="rId5"/>
    <sheet name="6.常住人口と昼間人口" sheetId="38" r:id="rId6"/>
    <sheet name="7.１５歳以上の就業者・通学者の流入・流出" sheetId="40" r:id="rId7"/>
    <sheet name="8.市町村別１５歳以上の就業者・通学者の流入・流出" sheetId="41" r:id="rId8"/>
    <sheet name="9.公称住所別人口及び世帯数" sheetId="9" r:id="rId9"/>
    <sheet name="10.産業（大分類）別１５歳以上就業人口の推移" sheetId="43" r:id="rId10"/>
  </sheets>
  <definedNames>
    <definedName name="_xlnm.Print_Area" localSheetId="0">'1.人口の推移'!$B$1:$G$27</definedName>
    <definedName name="_xlnm.Print_Area" localSheetId="9">'10.産業（大分類）別１５歳以上就業人口の推移'!$A$1:$V$53</definedName>
    <definedName name="_xlnm.Print_Area" localSheetId="1">'2.人口動態'!$B$1:$I$29</definedName>
    <definedName name="_xlnm.Print_Area" localSheetId="2">'3.年齢別人口構成'!$B$1:$K$19</definedName>
    <definedName name="_xlnm.Print_Area" localSheetId="3">'4.５歳階級人口構成'!$B$1:$E$26</definedName>
    <definedName name="_xlnm.Print_Area" localSheetId="4">'5.人口集中地区人口、面積'!$B$1:$G$16</definedName>
    <definedName name="_xlnm.Print_Area" localSheetId="5">'6.常住人口と昼間人口'!$B$1:$K$18</definedName>
    <definedName name="_xlnm.Print_Area" localSheetId="6">'7.１５歳以上の就業者・通学者の流入・流出'!$B$1:$N$20</definedName>
    <definedName name="_xlnm.Print_Area" localSheetId="7">'8.市町村別１５歳以上の就業者・通学者の流入・流出'!$A$1:$I$90</definedName>
    <definedName name="_xlnm.Print_Area" localSheetId="8">'9.公称住所別人口及び世帯数'!$B$1:$K$53</definedName>
    <definedName name="_xlnm.Print_Titles" localSheetId="9">'10.産業（大分類）別１５歳以上就業人口の推移'!$2:$4</definedName>
    <definedName name="_xlnm.Print_Titles" localSheetId="7">'8.市町村別１５歳以上の就業者・通学者の流入・流出'!$1:$4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9" l="1"/>
  <c r="J52" i="9"/>
  <c r="K52" i="9"/>
  <c r="H52" i="9"/>
  <c r="D53" i="9"/>
  <c r="E53" i="9"/>
  <c r="F53" i="9"/>
  <c r="C53" i="9"/>
  <c r="D42" i="9"/>
  <c r="E42" i="9"/>
  <c r="F42" i="9"/>
  <c r="C42" i="9"/>
  <c r="D31" i="9"/>
  <c r="E31" i="9"/>
  <c r="F31" i="9"/>
  <c r="C31" i="9"/>
  <c r="I37" i="9"/>
  <c r="J37" i="9"/>
  <c r="K37" i="9"/>
  <c r="H37" i="9"/>
  <c r="I23" i="9"/>
  <c r="J23" i="9"/>
  <c r="K23" i="9"/>
  <c r="H23" i="9"/>
  <c r="I12" i="9"/>
  <c r="J12" i="9"/>
  <c r="K12" i="9"/>
  <c r="H12" i="9"/>
  <c r="D20" i="9"/>
  <c r="E20" i="9"/>
  <c r="F20" i="9"/>
  <c r="C20" i="9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4" i="4"/>
  <c r="D25" i="4"/>
  <c r="E25" i="4"/>
  <c r="D16" i="2"/>
  <c r="F16" i="2"/>
  <c r="G16" i="2"/>
  <c r="C16" i="2"/>
  <c r="E18" i="2"/>
  <c r="E19" i="2"/>
  <c r="E20" i="2"/>
  <c r="E21" i="2"/>
  <c r="I21" i="2" s="1"/>
  <c r="E22" i="2"/>
  <c r="E23" i="2"/>
  <c r="E24" i="2"/>
  <c r="E25" i="2"/>
  <c r="E26" i="2"/>
  <c r="E27" i="2"/>
  <c r="E28" i="2"/>
  <c r="E17" i="2"/>
  <c r="H18" i="2"/>
  <c r="H19" i="2"/>
  <c r="H20" i="2"/>
  <c r="H21" i="2"/>
  <c r="H22" i="2"/>
  <c r="H23" i="2"/>
  <c r="H24" i="2"/>
  <c r="H25" i="2"/>
  <c r="H26" i="2"/>
  <c r="H27" i="2"/>
  <c r="H28" i="2"/>
  <c r="H17" i="2"/>
  <c r="I25" i="2" l="1"/>
  <c r="H16" i="2"/>
  <c r="E16" i="2"/>
  <c r="I22" i="2"/>
  <c r="H53" i="9"/>
  <c r="K53" i="9"/>
  <c r="J53" i="9"/>
  <c r="I53" i="9"/>
  <c r="I19" i="2"/>
  <c r="I23" i="2"/>
  <c r="C25" i="4"/>
  <c r="I24" i="2"/>
  <c r="I26" i="2"/>
  <c r="I18" i="2"/>
  <c r="I17" i="2"/>
  <c r="I28" i="2"/>
  <c r="I20" i="2"/>
  <c r="I27" i="2"/>
  <c r="O22" i="43"/>
  <c r="O21" i="43"/>
  <c r="O20" i="43"/>
  <c r="O19" i="43"/>
  <c r="O18" i="43"/>
  <c r="O17" i="43"/>
  <c r="O16" i="43"/>
  <c r="O15" i="43"/>
  <c r="O13" i="43"/>
  <c r="O12" i="43"/>
  <c r="O11" i="43"/>
  <c r="O9" i="43"/>
  <c r="O8" i="43"/>
  <c r="O7" i="43"/>
  <c r="F88" i="41"/>
  <c r="C88" i="41"/>
  <c r="F87" i="41"/>
  <c r="C87" i="41"/>
  <c r="F86" i="41"/>
  <c r="F85" i="41" s="1"/>
  <c r="C86" i="41"/>
  <c r="C85" i="41" s="1"/>
  <c r="H85" i="41"/>
  <c r="G85" i="41"/>
  <c r="E85" i="41"/>
  <c r="D85" i="41"/>
  <c r="F84" i="41"/>
  <c r="C84" i="41"/>
  <c r="F83" i="41"/>
  <c r="F82" i="41" s="1"/>
  <c r="C83" i="41"/>
  <c r="H82" i="41"/>
  <c r="G82" i="41"/>
  <c r="E82" i="41"/>
  <c r="D82" i="41"/>
  <c r="F81" i="41"/>
  <c r="C81" i="41"/>
  <c r="I81" i="41" s="1"/>
  <c r="F80" i="41"/>
  <c r="F79" i="41" s="1"/>
  <c r="C80" i="41"/>
  <c r="H79" i="41"/>
  <c r="G79" i="41"/>
  <c r="E79" i="41"/>
  <c r="D79" i="41"/>
  <c r="F78" i="41"/>
  <c r="C78" i="41"/>
  <c r="F77" i="41"/>
  <c r="C77" i="41"/>
  <c r="F76" i="41"/>
  <c r="C76" i="41"/>
  <c r="F75" i="41"/>
  <c r="C75" i="41"/>
  <c r="F74" i="41"/>
  <c r="C74" i="41"/>
  <c r="F73" i="41"/>
  <c r="C73" i="41"/>
  <c r="F72" i="41"/>
  <c r="C72" i="41"/>
  <c r="H71" i="41"/>
  <c r="G71" i="41"/>
  <c r="E71" i="41"/>
  <c r="D71" i="41"/>
  <c r="F70" i="41"/>
  <c r="C70" i="41"/>
  <c r="F69" i="41"/>
  <c r="C69" i="41"/>
  <c r="F68" i="41"/>
  <c r="C68" i="41"/>
  <c r="F67" i="41"/>
  <c r="C67" i="41"/>
  <c r="I67" i="41" s="1"/>
  <c r="F66" i="41"/>
  <c r="C66" i="41"/>
  <c r="H65" i="41"/>
  <c r="G65" i="41"/>
  <c r="E65" i="41"/>
  <c r="D65" i="41"/>
  <c r="F64" i="41"/>
  <c r="C64" i="41"/>
  <c r="F63" i="41"/>
  <c r="C63" i="41"/>
  <c r="I63" i="41" s="1"/>
  <c r="F62" i="41"/>
  <c r="C62" i="41"/>
  <c r="F61" i="41"/>
  <c r="C61" i="41"/>
  <c r="F60" i="41"/>
  <c r="C60" i="41"/>
  <c r="F59" i="41"/>
  <c r="C59" i="41"/>
  <c r="F58" i="41"/>
  <c r="C58" i="41"/>
  <c r="F57" i="41"/>
  <c r="C57" i="41"/>
  <c r="F56" i="41"/>
  <c r="C56" i="41"/>
  <c r="I56" i="41" s="1"/>
  <c r="F55" i="41"/>
  <c r="C55" i="41"/>
  <c r="F54" i="41"/>
  <c r="C54" i="41"/>
  <c r="F53" i="41"/>
  <c r="C53" i="41"/>
  <c r="F52" i="41"/>
  <c r="C52" i="41"/>
  <c r="I52" i="41" s="1"/>
  <c r="F51" i="41"/>
  <c r="C51" i="41"/>
  <c r="F50" i="41"/>
  <c r="C50" i="41"/>
  <c r="F49" i="41"/>
  <c r="C49" i="41"/>
  <c r="F48" i="41"/>
  <c r="C48" i="41"/>
  <c r="I48" i="41" s="1"/>
  <c r="F47" i="41"/>
  <c r="C47" i="41"/>
  <c r="F46" i="41"/>
  <c r="C46" i="41"/>
  <c r="F45" i="41"/>
  <c r="C45" i="41"/>
  <c r="F44" i="41"/>
  <c r="C44" i="41"/>
  <c r="I44" i="41" s="1"/>
  <c r="F43" i="41"/>
  <c r="C43" i="41"/>
  <c r="F42" i="41"/>
  <c r="C42" i="41"/>
  <c r="F41" i="41"/>
  <c r="C41" i="41"/>
  <c r="F40" i="41"/>
  <c r="C40" i="41"/>
  <c r="I40" i="41" s="1"/>
  <c r="F39" i="41"/>
  <c r="C39" i="41"/>
  <c r="I39" i="41" s="1"/>
  <c r="F38" i="41"/>
  <c r="C38" i="41"/>
  <c r="F37" i="41"/>
  <c r="C37" i="41"/>
  <c r="F36" i="41"/>
  <c r="C36" i="41"/>
  <c r="F35" i="41"/>
  <c r="C35" i="41"/>
  <c r="I35" i="41" s="1"/>
  <c r="F34" i="41"/>
  <c r="C34" i="41"/>
  <c r="F33" i="41"/>
  <c r="C33" i="41"/>
  <c r="F32" i="41"/>
  <c r="C32" i="41"/>
  <c r="F31" i="41"/>
  <c r="C31" i="41"/>
  <c r="I31" i="41" s="1"/>
  <c r="F30" i="41"/>
  <c r="C30" i="41"/>
  <c r="F29" i="41"/>
  <c r="F28" i="41" s="1"/>
  <c r="C29" i="41"/>
  <c r="H28" i="41"/>
  <c r="G28" i="41"/>
  <c r="G27" i="41" s="1"/>
  <c r="E28" i="41"/>
  <c r="D28" i="41"/>
  <c r="F26" i="41"/>
  <c r="C26" i="41"/>
  <c r="F25" i="41"/>
  <c r="C25" i="41"/>
  <c r="F24" i="41"/>
  <c r="C24" i="41"/>
  <c r="F23" i="41"/>
  <c r="C23" i="41"/>
  <c r="F22" i="41"/>
  <c r="C22" i="41"/>
  <c r="F21" i="41"/>
  <c r="C21" i="41"/>
  <c r="F20" i="41"/>
  <c r="C20" i="41"/>
  <c r="F19" i="41"/>
  <c r="C19" i="41"/>
  <c r="F18" i="41"/>
  <c r="C18" i="41"/>
  <c r="F17" i="41"/>
  <c r="C17" i="41"/>
  <c r="F16" i="41"/>
  <c r="C16" i="41"/>
  <c r="F15" i="41"/>
  <c r="C15" i="41"/>
  <c r="F14" i="41"/>
  <c r="C14" i="41"/>
  <c r="F13" i="41"/>
  <c r="C13" i="41"/>
  <c r="F12" i="41"/>
  <c r="C12" i="41"/>
  <c r="F11" i="41"/>
  <c r="C11" i="41"/>
  <c r="I11" i="41" s="1"/>
  <c r="F10" i="41"/>
  <c r="C10" i="41"/>
  <c r="F9" i="41"/>
  <c r="C9" i="41"/>
  <c r="F8" i="41"/>
  <c r="C8" i="41"/>
  <c r="H7" i="41"/>
  <c r="G7" i="41"/>
  <c r="E7" i="41"/>
  <c r="D7" i="41"/>
  <c r="F5" i="41"/>
  <c r="C5" i="41"/>
  <c r="I5" i="41" s="1"/>
  <c r="N19" i="40"/>
  <c r="I19" i="40"/>
  <c r="D19" i="40"/>
  <c r="C19" i="40"/>
  <c r="E17" i="38"/>
  <c r="K17" i="38" s="1"/>
  <c r="K16" i="38"/>
  <c r="E16" i="38"/>
  <c r="H8" i="38"/>
  <c r="E8" i="38"/>
  <c r="H7" i="38"/>
  <c r="E7" i="38"/>
  <c r="H6" i="38"/>
  <c r="E6" i="38"/>
  <c r="I15" i="41" l="1"/>
  <c r="I19" i="41"/>
  <c r="I23" i="41"/>
  <c r="I73" i="41"/>
  <c r="I77" i="41"/>
  <c r="C79" i="41"/>
  <c r="I79" i="41" s="1"/>
  <c r="I57" i="41"/>
  <c r="C65" i="41"/>
  <c r="C82" i="41"/>
  <c r="H27" i="41"/>
  <c r="H6" i="41" s="1"/>
  <c r="E27" i="41"/>
  <c r="G6" i="41"/>
  <c r="F7" i="41"/>
  <c r="I7" i="41" s="1"/>
  <c r="I13" i="41"/>
  <c r="I21" i="41"/>
  <c r="I42" i="41"/>
  <c r="I50" i="41"/>
  <c r="C7" i="41"/>
  <c r="F71" i="41"/>
  <c r="I29" i="41"/>
  <c r="I37" i="41"/>
  <c r="I61" i="41"/>
  <c r="D27" i="41"/>
  <c r="F65" i="41"/>
  <c r="F27" i="41" s="1"/>
  <c r="I69" i="41"/>
  <c r="I16" i="2"/>
  <c r="I85" i="41"/>
  <c r="I9" i="41"/>
  <c r="I17" i="41"/>
  <c r="I25" i="41"/>
  <c r="I33" i="41"/>
  <c r="I46" i="41"/>
  <c r="I54" i="41"/>
  <c r="I59" i="41"/>
  <c r="C71" i="41"/>
  <c r="I71" i="41" s="1"/>
  <c r="I75" i="41"/>
  <c r="I83" i="41"/>
  <c r="I87" i="41"/>
  <c r="I12" i="41"/>
  <c r="I20" i="41"/>
  <c r="I36" i="41"/>
  <c r="I41" i="41"/>
  <c r="I49" i="41"/>
  <c r="I62" i="41"/>
  <c r="I66" i="41"/>
  <c r="I78" i="41"/>
  <c r="I82" i="41"/>
  <c r="I10" i="41"/>
  <c r="I18" i="41"/>
  <c r="I26" i="41"/>
  <c r="I34" i="41"/>
  <c r="I47" i="41"/>
  <c r="I55" i="41"/>
  <c r="I60" i="41"/>
  <c r="I76" i="41"/>
  <c r="I80" i="41"/>
  <c r="I84" i="41"/>
  <c r="I88" i="41"/>
  <c r="I8" i="41"/>
  <c r="I16" i="41"/>
  <c r="I24" i="41"/>
  <c r="C28" i="41"/>
  <c r="I32" i="41"/>
  <c r="I45" i="41"/>
  <c r="I53" i="41"/>
  <c r="I58" i="41"/>
  <c r="I70" i="41"/>
  <c r="I74" i="41"/>
  <c r="I86" i="41"/>
  <c r="I14" i="41"/>
  <c r="I22" i="41"/>
  <c r="I30" i="41"/>
  <c r="I38" i="41"/>
  <c r="I43" i="41"/>
  <c r="I51" i="41"/>
  <c r="I64" i="41"/>
  <c r="I68" i="41"/>
  <c r="I72" i="41"/>
  <c r="O10" i="43"/>
  <c r="O6" i="43"/>
  <c r="O14" i="43"/>
  <c r="F6" i="41" l="1"/>
  <c r="I65" i="41"/>
  <c r="I28" i="41"/>
  <c r="C27" i="41"/>
  <c r="I27" i="41" s="1"/>
  <c r="O5" i="43"/>
  <c r="J17" i="3"/>
  <c r="G18" i="3" s="1"/>
  <c r="J15" i="3"/>
  <c r="G16" i="3" s="1"/>
  <c r="J14" i="3"/>
  <c r="H14" i="3" s="1"/>
  <c r="F14" i="3"/>
  <c r="D14" i="3"/>
  <c r="E16" i="3" l="1"/>
  <c r="E18" i="3"/>
  <c r="C16" i="3"/>
  <c r="C18" i="3"/>
  <c r="F12" i="3" l="1"/>
  <c r="H12" i="3"/>
</calcChain>
</file>

<file path=xl/sharedStrings.xml><?xml version="1.0" encoding="utf-8"?>
<sst xmlns="http://schemas.openxmlformats.org/spreadsheetml/2006/main" count="544" uniqueCount="417">
  <si>
    <t>浅井町</t>
  </si>
  <si>
    <t>95～99</t>
    <phoneticPr fontId="25"/>
  </si>
  <si>
    <t>鳥栖市
に常住
の就業
者及び
通学者
総数</t>
    <rPh sb="0" eb="3">
      <t>トスシ</t>
    </rPh>
    <rPh sb="5" eb="7">
      <t>ジョウジュウ</t>
    </rPh>
    <rPh sb="9" eb="13">
      <t>シュウギョウシャ</t>
    </rPh>
    <rPh sb="13" eb="14">
      <t>オヨ</t>
    </rPh>
    <rPh sb="16" eb="19">
      <t>ツウガクシャ</t>
    </rPh>
    <rPh sb="20" eb="22">
      <t>ソウスウ</t>
    </rPh>
    <phoneticPr fontId="25"/>
  </si>
  <si>
    <t xml:space="preserve">      志免町</t>
    <phoneticPr fontId="25"/>
  </si>
  <si>
    <t xml:space="preserve">      佐賀市</t>
    <phoneticPr fontId="25"/>
  </si>
  <si>
    <t xml:space="preserve">      鹿島市</t>
  </si>
  <si>
    <t>５．人口集中地区人口、面積</t>
    <rPh sb="2" eb="4">
      <t>ジンコウ</t>
    </rPh>
    <rPh sb="4" eb="6">
      <t>シュウチュウ</t>
    </rPh>
    <rPh sb="6" eb="8">
      <t>チク</t>
    </rPh>
    <rPh sb="8" eb="10">
      <t>ジンコウ</t>
    </rPh>
    <rPh sb="11" eb="13">
      <t>メンセキ</t>
    </rPh>
    <phoneticPr fontId="25"/>
  </si>
  <si>
    <t>転入</t>
    <rPh sb="0" eb="2">
      <t>テンニュウ</t>
    </rPh>
    <phoneticPr fontId="25"/>
  </si>
  <si>
    <t>15～64歳</t>
    <rPh sb="5" eb="6">
      <t>サイ</t>
    </rPh>
    <phoneticPr fontId="25"/>
  </si>
  <si>
    <t>第6回 国勢調査</t>
    <rPh sb="0" eb="1">
      <t>ダイ</t>
    </rPh>
    <rPh sb="2" eb="3">
      <t>カイ</t>
    </rPh>
    <rPh sb="4" eb="6">
      <t>コクセイ</t>
    </rPh>
    <rPh sb="6" eb="8">
      <t>チョウサ</t>
    </rPh>
    <phoneticPr fontId="25"/>
  </si>
  <si>
    <t>藤木町</t>
  </si>
  <si>
    <t>25～29</t>
    <phoneticPr fontId="25"/>
  </si>
  <si>
    <t>第14回 国勢調査</t>
    <rPh sb="0" eb="1">
      <t>ダイ</t>
    </rPh>
    <rPh sb="3" eb="4">
      <t>カイ</t>
    </rPh>
    <rPh sb="5" eb="7">
      <t>コクセイ</t>
    </rPh>
    <rPh sb="7" eb="9">
      <t>チョウサ</t>
    </rPh>
    <phoneticPr fontId="25"/>
  </si>
  <si>
    <t xml:space="preserve">      春日市</t>
    <phoneticPr fontId="25"/>
  </si>
  <si>
    <t>v</t>
    <phoneticPr fontId="25"/>
  </si>
  <si>
    <t>蔵上１丁目</t>
  </si>
  <si>
    <t>　　　22年</t>
  </si>
  <si>
    <t>第13回 国勢調査</t>
    <rPh sb="0" eb="1">
      <t>ダイ</t>
    </rPh>
    <rPh sb="3" eb="4">
      <t>カイ</t>
    </rPh>
    <rPh sb="5" eb="7">
      <t>コクセイ</t>
    </rPh>
    <rPh sb="7" eb="9">
      <t>チョウサ</t>
    </rPh>
    <phoneticPr fontId="25"/>
  </si>
  <si>
    <t>構成比</t>
    <rPh sb="0" eb="3">
      <t>コウセイヒ</t>
    </rPh>
    <phoneticPr fontId="25"/>
  </si>
  <si>
    <t xml:space="preserve">      南関町</t>
    <phoneticPr fontId="25"/>
  </si>
  <si>
    <t>不動産業</t>
    <rPh sb="0" eb="3">
      <t>フドウサン</t>
    </rPh>
    <rPh sb="3" eb="4">
      <t>ギョウ</t>
    </rPh>
    <phoneticPr fontId="25"/>
  </si>
  <si>
    <t xml:space="preserve">      江北町</t>
  </si>
  <si>
    <t>東町３丁目</t>
  </si>
  <si>
    <t xml:space="preserve">      糸島市</t>
    <phoneticPr fontId="25"/>
  </si>
  <si>
    <t xml:space="preserve">      多久市</t>
  </si>
  <si>
    <t>平成25年</t>
    <rPh sb="0" eb="2">
      <t>ヘイセイ</t>
    </rPh>
    <rPh sb="4" eb="5">
      <t>ネン</t>
    </rPh>
    <phoneticPr fontId="25"/>
  </si>
  <si>
    <t>当市に常住する
通学者</t>
    <rPh sb="0" eb="2">
      <t>トウシ</t>
    </rPh>
    <rPh sb="3" eb="5">
      <t>ジョウジュウ</t>
    </rPh>
    <rPh sb="8" eb="10">
      <t>ツウガク</t>
    </rPh>
    <rPh sb="10" eb="11">
      <t>モノ</t>
    </rPh>
    <phoneticPr fontId="25"/>
  </si>
  <si>
    <t>姫方町</t>
  </si>
  <si>
    <t>〔男〕</t>
    <rPh sb="1" eb="2">
      <t>オトコ</t>
    </rPh>
    <phoneticPr fontId="25"/>
  </si>
  <si>
    <t>平成22年</t>
    <rPh sb="0" eb="2">
      <t>ヘイセイ</t>
    </rPh>
    <rPh sb="4" eb="5">
      <t>ネン</t>
    </rPh>
    <phoneticPr fontId="25"/>
  </si>
  <si>
    <t>７．１５歳以上の就業者・通学者の流入・流出人口</t>
    <rPh sb="4" eb="5">
      <t>サイ</t>
    </rPh>
    <rPh sb="5" eb="7">
      <t>イジョウ</t>
    </rPh>
    <rPh sb="8" eb="11">
      <t>シュウギョウシャ</t>
    </rPh>
    <rPh sb="12" eb="15">
      <t>ツウガクシャ</t>
    </rPh>
    <rPh sb="16" eb="18">
      <t>リュウニュウ</t>
    </rPh>
    <rPh sb="19" eb="21">
      <t>リュウシュツ</t>
    </rPh>
    <rPh sb="21" eb="23">
      <t>ジンコウ</t>
    </rPh>
    <phoneticPr fontId="25"/>
  </si>
  <si>
    <t>４．　５歳階級人口構成</t>
    <rPh sb="4" eb="5">
      <t>サイ</t>
    </rPh>
    <rPh sb="5" eb="7">
      <t>カイキュウ</t>
    </rPh>
    <rPh sb="7" eb="9">
      <t>ジンコウ</t>
    </rPh>
    <rPh sb="9" eb="11">
      <t>コウセイ</t>
    </rPh>
    <phoneticPr fontId="25"/>
  </si>
  <si>
    <t>永吉町</t>
  </si>
  <si>
    <t xml:space="preserve">      嬉野市</t>
  </si>
  <si>
    <t>　　　　　　6月</t>
    <phoneticPr fontId="25"/>
  </si>
  <si>
    <t>弥生が丘６丁目</t>
  </si>
  <si>
    <t>増減数</t>
    <rPh sb="0" eb="2">
      <t>ゾウゲン</t>
    </rPh>
    <rPh sb="2" eb="3">
      <t>スウ</t>
    </rPh>
    <phoneticPr fontId="25"/>
  </si>
  <si>
    <t>平成 7年</t>
    <rPh sb="0" eb="2">
      <t>ヘイセイ</t>
    </rPh>
    <rPh sb="4" eb="5">
      <t>ネン</t>
    </rPh>
    <phoneticPr fontId="25"/>
  </si>
  <si>
    <t>県</t>
    <rPh sb="0" eb="1">
      <t>ケン</t>
    </rPh>
    <phoneticPr fontId="25"/>
  </si>
  <si>
    <t>第8回 国勢調査</t>
    <rPh sb="0" eb="1">
      <t>ダイ</t>
    </rPh>
    <rPh sb="2" eb="3">
      <t>カイ</t>
    </rPh>
    <rPh sb="4" eb="6">
      <t>コクセイ</t>
    </rPh>
    <rPh sb="6" eb="8">
      <t>チョウサ</t>
    </rPh>
    <phoneticPr fontId="25"/>
  </si>
  <si>
    <t>人口密度</t>
    <rPh sb="0" eb="2">
      <t>ジンコウ</t>
    </rPh>
    <rPh sb="2" eb="4">
      <t>ミツド</t>
    </rPh>
    <phoneticPr fontId="25"/>
  </si>
  <si>
    <t>※他市区町村に従業・通学で、従業地・通学地「不詳」</t>
    <phoneticPr fontId="25"/>
  </si>
  <si>
    <t>　　　　　12月</t>
    <rPh sb="7" eb="8">
      <t>ガツ</t>
    </rPh>
    <phoneticPr fontId="25"/>
  </si>
  <si>
    <t>　　　　　　2月</t>
    <phoneticPr fontId="25"/>
  </si>
  <si>
    <t>　　　12年</t>
    <rPh sb="5" eb="6">
      <t>ネン</t>
    </rPh>
    <phoneticPr fontId="25"/>
  </si>
  <si>
    <t xml:space="preserve">      諫早市</t>
    <phoneticPr fontId="25"/>
  </si>
  <si>
    <t>弥生が丘８丁目</t>
  </si>
  <si>
    <t>年　月</t>
    <rPh sb="0" eb="1">
      <t>ネン</t>
    </rPh>
    <rPh sb="2" eb="3">
      <t>ツキ</t>
    </rPh>
    <phoneticPr fontId="25"/>
  </si>
  <si>
    <t>西新町</t>
  </si>
  <si>
    <t xml:space="preserve">      筑紫野市</t>
    <phoneticPr fontId="25"/>
  </si>
  <si>
    <t>２．人口動態</t>
    <rPh sb="2" eb="4">
      <t>ジンコウ</t>
    </rPh>
    <rPh sb="4" eb="6">
      <t>ドウタイ</t>
    </rPh>
    <phoneticPr fontId="25"/>
  </si>
  <si>
    <t>古賀町</t>
  </si>
  <si>
    <t>男</t>
    <rPh sb="0" eb="1">
      <t>オトコ</t>
    </rPh>
    <phoneticPr fontId="25"/>
  </si>
  <si>
    <t>立石町</t>
  </si>
  <si>
    <t>出生</t>
    <rPh sb="0" eb="2">
      <t>シュッセイ</t>
    </rPh>
    <phoneticPr fontId="25"/>
  </si>
  <si>
    <t>第3次産業</t>
    <rPh sb="0" eb="1">
      <t>ダイ</t>
    </rPh>
    <rPh sb="2" eb="3">
      <t>ジ</t>
    </rPh>
    <rPh sb="3" eb="5">
      <t>サンギョウ</t>
    </rPh>
    <phoneticPr fontId="25"/>
  </si>
  <si>
    <t>　　　55年</t>
  </si>
  <si>
    <t xml:space="preserve">      須恵町</t>
    <phoneticPr fontId="25"/>
  </si>
  <si>
    <t>0～14歳</t>
    <rPh sb="4" eb="5">
      <t>サイ</t>
    </rPh>
    <phoneticPr fontId="25"/>
  </si>
  <si>
    <t>就業者及び通学者数</t>
    <rPh sb="0" eb="3">
      <t>シュウギョウシャ</t>
    </rPh>
    <rPh sb="3" eb="4">
      <t>オヨ</t>
    </rPh>
    <rPh sb="5" eb="8">
      <t>ツウガクシャ</t>
    </rPh>
    <rPh sb="8" eb="9">
      <t>スウ</t>
    </rPh>
    <phoneticPr fontId="25"/>
  </si>
  <si>
    <t>2年</t>
    <rPh sb="0" eb="2">
      <t>２ネン</t>
    </rPh>
    <phoneticPr fontId="25"/>
  </si>
  <si>
    <t>　　　25年</t>
  </si>
  <si>
    <t>水屋町</t>
  </si>
  <si>
    <t xml:space="preserve">      みやき町</t>
  </si>
  <si>
    <t>田代上町</t>
  </si>
  <si>
    <t>卸売業・小売業</t>
    <rPh sb="0" eb="2">
      <t>オロシウ</t>
    </rPh>
    <rPh sb="2" eb="3">
      <t>ギョウ</t>
    </rPh>
    <rPh sb="4" eb="6">
      <t>コウリ</t>
    </rPh>
    <rPh sb="6" eb="7">
      <t>ギョウ</t>
    </rPh>
    <phoneticPr fontId="25"/>
  </si>
  <si>
    <t>下野町</t>
  </si>
  <si>
    <t>土井町</t>
  </si>
  <si>
    <t xml:space="preserve">      福岡市</t>
    <phoneticPr fontId="25"/>
  </si>
  <si>
    <t>平成 2年</t>
    <rPh sb="0" eb="2">
      <t>ヘイセイ</t>
    </rPh>
    <rPh sb="4" eb="5">
      <t>ネン</t>
    </rPh>
    <phoneticPr fontId="25"/>
  </si>
  <si>
    <t>轟木町</t>
  </si>
  <si>
    <t>山都町</t>
  </si>
  <si>
    <t>常住
人口</t>
    <rPh sb="0" eb="2">
      <t>ジョウジュウ</t>
    </rPh>
    <rPh sb="3" eb="5">
      <t>ジンコウ</t>
    </rPh>
    <phoneticPr fontId="25"/>
  </si>
  <si>
    <t xml:space="preserve">      山鹿市</t>
    <phoneticPr fontId="25"/>
  </si>
  <si>
    <t xml:space="preserve">      宗像市</t>
    <phoneticPr fontId="25"/>
  </si>
  <si>
    <t>東町２丁目</t>
  </si>
  <si>
    <t>第18回 国勢調査</t>
    <rPh sb="0" eb="1">
      <t>ダイ</t>
    </rPh>
    <rPh sb="3" eb="4">
      <t>カイ</t>
    </rPh>
    <rPh sb="5" eb="7">
      <t>コクセイ</t>
    </rPh>
    <rPh sb="7" eb="9">
      <t>チョウサ</t>
    </rPh>
    <phoneticPr fontId="25"/>
  </si>
  <si>
    <t>平成17年</t>
  </si>
  <si>
    <t>当市で就業する者</t>
    <rPh sb="0" eb="2">
      <t>トウシ</t>
    </rPh>
    <rPh sb="3" eb="5">
      <t>シュウギョウ</t>
    </rPh>
    <rPh sb="7" eb="8">
      <t>モノ</t>
    </rPh>
    <phoneticPr fontId="25"/>
  </si>
  <si>
    <t>幸津町</t>
  </si>
  <si>
    <t xml:space="preserve">      基山町</t>
  </si>
  <si>
    <t>平成7年</t>
    <rPh sb="0" eb="2">
      <t>ヘイセイ</t>
    </rPh>
    <rPh sb="3" eb="4">
      <t>ネン</t>
    </rPh>
    <phoneticPr fontId="25"/>
  </si>
  <si>
    <t>60年</t>
    <rPh sb="0" eb="3">
      <t>６０ネン</t>
    </rPh>
    <phoneticPr fontId="25"/>
  </si>
  <si>
    <t>市制施行（4月1日現在）</t>
    <rPh sb="0" eb="2">
      <t>シセイ</t>
    </rPh>
    <rPh sb="2" eb="4">
      <t>セコウ</t>
    </rPh>
    <rPh sb="6" eb="7">
      <t>ガツ</t>
    </rPh>
    <rPh sb="8" eb="9">
      <t>ニチ</t>
    </rPh>
    <rPh sb="9" eb="11">
      <t>ゲンザイ</t>
    </rPh>
    <phoneticPr fontId="25"/>
  </si>
  <si>
    <t>三島町</t>
  </si>
  <si>
    <t xml:space="preserve">      玉名市</t>
    <phoneticPr fontId="25"/>
  </si>
  <si>
    <t>本通町１丁目</t>
  </si>
  <si>
    <t>流　入
超過数</t>
    <rPh sb="0" eb="3">
      <t>リュウニュウ</t>
    </rPh>
    <rPh sb="4" eb="6">
      <t>チョウカ</t>
    </rPh>
    <rPh sb="6" eb="7">
      <t>スウ</t>
    </rPh>
    <phoneticPr fontId="25"/>
  </si>
  <si>
    <t>田代大官町</t>
  </si>
  <si>
    <t>　　　60年</t>
  </si>
  <si>
    <t>総　　　　　　　　数</t>
    <rPh sb="0" eb="10">
      <t>ソウスウ</t>
    </rPh>
    <phoneticPr fontId="25"/>
  </si>
  <si>
    <t>全体に占める割合</t>
    <rPh sb="0" eb="2">
      <t>ゼンタイ</t>
    </rPh>
    <rPh sb="3" eb="4">
      <t>シ</t>
    </rPh>
    <rPh sb="6" eb="8">
      <t>ワリアイ</t>
    </rPh>
    <phoneticPr fontId="25"/>
  </si>
  <si>
    <t>当市で通学する者</t>
    <rPh sb="0" eb="2">
      <t>トウシ</t>
    </rPh>
    <rPh sb="3" eb="5">
      <t>ツウガク</t>
    </rPh>
    <rPh sb="7" eb="8">
      <t>モノ</t>
    </rPh>
    <phoneticPr fontId="25"/>
  </si>
  <si>
    <t xml:space="preserve">      朝倉市</t>
    <phoneticPr fontId="25"/>
  </si>
  <si>
    <t>古野町</t>
  </si>
  <si>
    <t>　　　　　　7月</t>
    <rPh sb="7" eb="8">
      <t>ガツ</t>
    </rPh>
    <phoneticPr fontId="25"/>
  </si>
  <si>
    <t xml:space="preserve">      柳川市</t>
    <phoneticPr fontId="25"/>
  </si>
  <si>
    <t>牛原町</t>
  </si>
  <si>
    <t>前田町</t>
  </si>
  <si>
    <t xml:space="preserve">      八女市</t>
    <phoneticPr fontId="25"/>
  </si>
  <si>
    <t xml:space="preserve">      新宮町</t>
    <phoneticPr fontId="25"/>
  </si>
  <si>
    <t xml:space="preserve">      上峰町</t>
  </si>
  <si>
    <t>　　　　　　4月</t>
    <phoneticPr fontId="25"/>
  </si>
  <si>
    <t>平成27年</t>
    <rPh sb="0" eb="2">
      <t>ヘイセイ</t>
    </rPh>
    <rPh sb="4" eb="5">
      <t>ネン</t>
    </rPh>
    <phoneticPr fontId="25"/>
  </si>
  <si>
    <t>産業</t>
    <rPh sb="0" eb="2">
      <t>サンギョウ</t>
    </rPh>
    <phoneticPr fontId="25"/>
  </si>
  <si>
    <t xml:space="preserve">      唐津市</t>
  </si>
  <si>
    <t>30～34</t>
    <phoneticPr fontId="25"/>
  </si>
  <si>
    <t>昼間
人口</t>
    <rPh sb="0" eb="2">
      <t>チュウカン</t>
    </rPh>
    <rPh sb="3" eb="5">
      <t>ジンコウ</t>
    </rPh>
    <phoneticPr fontId="25"/>
  </si>
  <si>
    <t>50～54</t>
    <phoneticPr fontId="25"/>
  </si>
  <si>
    <t>22年</t>
    <rPh sb="2" eb="3">
      <t>ネン</t>
    </rPh>
    <phoneticPr fontId="25"/>
  </si>
  <si>
    <t>12年</t>
    <rPh sb="0" eb="3">
      <t>１２ネン</t>
    </rPh>
    <phoneticPr fontId="25"/>
  </si>
  <si>
    <t>世　帯　数</t>
    <rPh sb="0" eb="5">
      <t>セタイスウ</t>
    </rPh>
    <phoneticPr fontId="25"/>
  </si>
  <si>
    <t>儀徳町</t>
  </si>
  <si>
    <t>田代新町</t>
  </si>
  <si>
    <t xml:space="preserve">      小城市</t>
  </si>
  <si>
    <t>養父町</t>
  </si>
  <si>
    <t>総数</t>
    <rPh sb="0" eb="2">
      <t>ソウスウ</t>
    </rPh>
    <phoneticPr fontId="25"/>
  </si>
  <si>
    <t>平成24年</t>
    <rPh sb="0" eb="2">
      <t>ヘイセイ</t>
    </rPh>
    <rPh sb="4" eb="5">
      <t>ネン</t>
    </rPh>
    <phoneticPr fontId="25"/>
  </si>
  <si>
    <t xml:space="preserve">      福津市</t>
    <phoneticPr fontId="25"/>
  </si>
  <si>
    <t>宿町</t>
  </si>
  <si>
    <t>35～39</t>
    <phoneticPr fontId="25"/>
  </si>
  <si>
    <t>加藤田町３丁目</t>
  </si>
  <si>
    <t>-</t>
  </si>
  <si>
    <t>あさひ新町</t>
  </si>
  <si>
    <t>蔵上町</t>
  </si>
  <si>
    <t>総　数</t>
    <rPh sb="0" eb="3">
      <t>ソウスウ</t>
    </rPh>
    <phoneticPr fontId="25"/>
  </si>
  <si>
    <t xml:space="preserve">      嘉麻市</t>
    <phoneticPr fontId="25"/>
  </si>
  <si>
    <t>自然動態</t>
    <rPh sb="0" eb="2">
      <t>シゼン</t>
    </rPh>
    <rPh sb="2" eb="4">
      <t>ドウタイ</t>
    </rPh>
    <phoneticPr fontId="25"/>
  </si>
  <si>
    <t>大正 9年</t>
    <rPh sb="0" eb="2">
      <t>タイショウ</t>
    </rPh>
    <rPh sb="4" eb="5">
      <t>ネン</t>
    </rPh>
    <phoneticPr fontId="25"/>
  </si>
  <si>
    <t>昭和 5年</t>
    <rPh sb="0" eb="2">
      <t>ショウワ</t>
    </rPh>
    <rPh sb="4" eb="5">
      <t>ネン</t>
    </rPh>
    <phoneticPr fontId="25"/>
  </si>
  <si>
    <t>萱方町</t>
  </si>
  <si>
    <t xml:space="preserve">      みやま市</t>
    <phoneticPr fontId="25"/>
  </si>
  <si>
    <t>第3回 国勢調査</t>
    <rPh sb="0" eb="1">
      <t>ダイ</t>
    </rPh>
    <rPh sb="2" eb="3">
      <t>カイ</t>
    </rPh>
    <rPh sb="4" eb="6">
      <t>コクセイ</t>
    </rPh>
    <rPh sb="6" eb="8">
      <t>チョウサ</t>
    </rPh>
    <phoneticPr fontId="25"/>
  </si>
  <si>
    <t>今泉町</t>
  </si>
  <si>
    <t>10～14</t>
    <phoneticPr fontId="25"/>
  </si>
  <si>
    <t>元町</t>
  </si>
  <si>
    <t>－</t>
  </si>
  <si>
    <t>（単位：人）</t>
    <rPh sb="1" eb="3">
      <t>タンイ</t>
    </rPh>
    <rPh sb="4" eb="5">
      <t>ニン</t>
    </rPh>
    <phoneticPr fontId="25"/>
  </si>
  <si>
    <t>第2次産業</t>
    <rPh sb="0" eb="1">
      <t>ダイ</t>
    </rPh>
    <rPh sb="2" eb="3">
      <t>ジ</t>
    </rPh>
    <rPh sb="3" eb="5">
      <t>サンギョウ</t>
    </rPh>
    <phoneticPr fontId="25"/>
  </si>
  <si>
    <t>うち他
市町村
へ　の
流出者</t>
    <rPh sb="2" eb="3">
      <t>タ</t>
    </rPh>
    <rPh sb="4" eb="7">
      <t>シチョウソン</t>
    </rPh>
    <rPh sb="12" eb="14">
      <t>リュウシュツ</t>
    </rPh>
    <rPh sb="14" eb="15">
      <t>シャ</t>
    </rPh>
    <phoneticPr fontId="25"/>
  </si>
  <si>
    <t>河内町貝方</t>
  </si>
  <si>
    <t>備　　　　　考</t>
    <rPh sb="0" eb="1">
      <t>ソナエ</t>
    </rPh>
    <rPh sb="6" eb="7">
      <t>コウ</t>
    </rPh>
    <phoneticPr fontId="25"/>
  </si>
  <si>
    <t>割合</t>
    <rPh sb="0" eb="2">
      <t>ワリアイ</t>
    </rPh>
    <phoneticPr fontId="25"/>
  </si>
  <si>
    <t>85～89</t>
    <phoneticPr fontId="25"/>
  </si>
  <si>
    <t xml:space="preserve">      鹿児島市</t>
    <phoneticPr fontId="25"/>
  </si>
  <si>
    <t xml:space="preserve">      合志市</t>
    <phoneticPr fontId="25"/>
  </si>
  <si>
    <t>漁業・水産養殖業</t>
    <rPh sb="0" eb="2">
      <t>ギョギョウ</t>
    </rPh>
    <rPh sb="3" eb="5">
      <t>スイサン</t>
    </rPh>
    <rPh sb="5" eb="7">
      <t>ヨウショク</t>
    </rPh>
    <rPh sb="7" eb="8">
      <t>ギョウ</t>
    </rPh>
    <phoneticPr fontId="25"/>
  </si>
  <si>
    <t>１０．産業（大分類）別15歳以上就業人口の推移</t>
    <rPh sb="3" eb="5">
      <t>サンギョウ</t>
    </rPh>
    <rPh sb="6" eb="9">
      <t>ダイブンルイ</t>
    </rPh>
    <rPh sb="10" eb="11">
      <t>ベツ</t>
    </rPh>
    <rPh sb="13" eb="14">
      <t>サイ</t>
    </rPh>
    <rPh sb="14" eb="16">
      <t>イジョウ</t>
    </rPh>
    <rPh sb="16" eb="18">
      <t>シュウギョウ</t>
    </rPh>
    <rPh sb="18" eb="20">
      <t>ジンコウ</t>
    </rPh>
    <rPh sb="21" eb="23">
      <t>スイイ</t>
    </rPh>
    <phoneticPr fontId="25"/>
  </si>
  <si>
    <t>加藤田町１丁目</t>
  </si>
  <si>
    <t xml:space="preserve">      小郡市</t>
    <phoneticPr fontId="25"/>
  </si>
  <si>
    <t>面積</t>
    <rPh sb="0" eb="2">
      <t>メンセキ</t>
    </rPh>
    <phoneticPr fontId="25"/>
  </si>
  <si>
    <t>年齢</t>
    <rPh sb="0" eb="2">
      <t>ネンレイ</t>
    </rPh>
    <phoneticPr fontId="25"/>
  </si>
  <si>
    <t>河内町横井</t>
  </si>
  <si>
    <t xml:space="preserve">      宮崎市</t>
    <phoneticPr fontId="25"/>
  </si>
  <si>
    <t xml:space="preserve">      熊本市</t>
    <phoneticPr fontId="25"/>
  </si>
  <si>
    <t>80～84</t>
    <phoneticPr fontId="25"/>
  </si>
  <si>
    <t xml:space="preserve">      伊万里市</t>
  </si>
  <si>
    <t>昭和60年</t>
    <rPh sb="0" eb="2">
      <t>ショウワ</t>
    </rPh>
    <rPh sb="4" eb="5">
      <t>ネン</t>
    </rPh>
    <phoneticPr fontId="25"/>
  </si>
  <si>
    <t>第9回 国勢調査</t>
    <rPh sb="0" eb="1">
      <t>ダイ</t>
    </rPh>
    <rPh sb="2" eb="3">
      <t>カイ</t>
    </rPh>
    <rPh sb="4" eb="6">
      <t>コクセイ</t>
    </rPh>
    <rPh sb="6" eb="8">
      <t>チョウサ</t>
    </rPh>
    <phoneticPr fontId="25"/>
  </si>
  <si>
    <t>20～24</t>
    <phoneticPr fontId="25"/>
  </si>
  <si>
    <t>サービス業</t>
    <rPh sb="4" eb="5">
      <t>ギョウ</t>
    </rPh>
    <phoneticPr fontId="25"/>
  </si>
  <si>
    <t>金融・保険業</t>
    <rPh sb="0" eb="2">
      <t>キンユウ</t>
    </rPh>
    <rPh sb="3" eb="6">
      <t>ホケンギョウ</t>
    </rPh>
    <phoneticPr fontId="25"/>
  </si>
  <si>
    <t xml:space="preserve">      佐世保市</t>
    <phoneticPr fontId="25"/>
  </si>
  <si>
    <t>【不詳】※</t>
    <rPh sb="1" eb="3">
      <t>フショウ</t>
    </rPh>
    <phoneticPr fontId="25"/>
  </si>
  <si>
    <t>平田町</t>
  </si>
  <si>
    <t>田代本町</t>
  </si>
  <si>
    <t>分類不能の産業</t>
    <rPh sb="0" eb="2">
      <t>ブンルイ</t>
    </rPh>
    <rPh sb="2" eb="4">
      <t>フノウ</t>
    </rPh>
    <rPh sb="5" eb="7">
      <t>サンギョウ</t>
    </rPh>
    <phoneticPr fontId="25"/>
  </si>
  <si>
    <t>　　　17年</t>
    <rPh sb="5" eb="6">
      <t>ネン</t>
    </rPh>
    <phoneticPr fontId="25"/>
  </si>
  <si>
    <t xml:space="preserve">      太宰府市</t>
    <phoneticPr fontId="25"/>
  </si>
  <si>
    <t>電気・ガス・水道・熱供給業</t>
    <rPh sb="0" eb="2">
      <t>デンキ</t>
    </rPh>
    <rPh sb="6" eb="8">
      <t>スイドウ</t>
    </rPh>
    <rPh sb="9" eb="10">
      <t>ネツ</t>
    </rPh>
    <rPh sb="10" eb="12">
      <t>キョウキュウ</t>
    </rPh>
    <rPh sb="12" eb="13">
      <t>ギョウ</t>
    </rPh>
    <phoneticPr fontId="25"/>
  </si>
  <si>
    <t>第2回 国勢調査</t>
    <rPh sb="0" eb="1">
      <t>ダイ</t>
    </rPh>
    <rPh sb="2" eb="3">
      <t>カイ</t>
    </rPh>
    <rPh sb="4" eb="6">
      <t>コクセイ</t>
    </rPh>
    <rPh sb="6" eb="8">
      <t>チョウサ</t>
    </rPh>
    <phoneticPr fontId="25"/>
  </si>
  <si>
    <t>計</t>
    <rPh sb="0" eb="1">
      <t>ケイ</t>
    </rPh>
    <phoneticPr fontId="25"/>
  </si>
  <si>
    <t>林業・狩猟業</t>
    <rPh sb="0" eb="2">
      <t>リンギョウ</t>
    </rPh>
    <rPh sb="3" eb="4">
      <t>カリ</t>
    </rPh>
    <rPh sb="4" eb="5">
      <t>リョウ</t>
    </rPh>
    <rPh sb="5" eb="6">
      <t>ギョウ</t>
    </rPh>
    <phoneticPr fontId="25"/>
  </si>
  <si>
    <t>本町２丁目</t>
  </si>
  <si>
    <t>国</t>
    <rPh sb="0" eb="1">
      <t>クニ</t>
    </rPh>
    <phoneticPr fontId="25"/>
  </si>
  <si>
    <t>原町</t>
  </si>
  <si>
    <t>弥生が丘５丁目</t>
  </si>
  <si>
    <t>江島町</t>
  </si>
  <si>
    <t>※（）内は15歳以上</t>
    <phoneticPr fontId="25"/>
  </si>
  <si>
    <t>年齢不詳</t>
    <rPh sb="0" eb="2">
      <t>ネンレイ</t>
    </rPh>
    <rPh sb="2" eb="4">
      <t>フショウ</t>
    </rPh>
    <phoneticPr fontId="25"/>
  </si>
  <si>
    <t>40～44</t>
    <phoneticPr fontId="25"/>
  </si>
  <si>
    <t>鳥栖市
に就業
及び通
学する
者総数</t>
    <rPh sb="0" eb="3">
      <t>トスシ</t>
    </rPh>
    <rPh sb="5" eb="7">
      <t>シュウギョウ</t>
    </rPh>
    <rPh sb="8" eb="9">
      <t>オヨ</t>
    </rPh>
    <rPh sb="10" eb="13">
      <t>ツウガク</t>
    </rPh>
    <rPh sb="16" eb="17">
      <t>モノ</t>
    </rPh>
    <rPh sb="17" eb="19">
      <t>ソウスウ</t>
    </rPh>
    <phoneticPr fontId="25"/>
  </si>
  <si>
    <t>曽根崎町</t>
  </si>
  <si>
    <t>人</t>
    <rPh sb="0" eb="1">
      <t>ヒト</t>
    </rPh>
    <phoneticPr fontId="25"/>
  </si>
  <si>
    <t>平成12年</t>
    <rPh sb="0" eb="2">
      <t>ヘイセイ</t>
    </rPh>
    <rPh sb="4" eb="5">
      <t>ネン</t>
    </rPh>
    <phoneticPr fontId="25"/>
  </si>
  <si>
    <t>他市町村への通勤通学者（流出）</t>
    <rPh sb="0" eb="1">
      <t>タ</t>
    </rPh>
    <rPh sb="1" eb="4">
      <t>シチョウソン</t>
    </rPh>
    <rPh sb="6" eb="8">
      <t>ツウキン</t>
    </rPh>
    <rPh sb="8" eb="10">
      <t>ツウガク</t>
    </rPh>
    <rPh sb="10" eb="11">
      <t>シャ</t>
    </rPh>
    <rPh sb="12" eb="14">
      <t>リュウシュツ</t>
    </rPh>
    <phoneticPr fontId="25"/>
  </si>
  <si>
    <t>弥生が丘７丁目</t>
  </si>
  <si>
    <t xml:space="preserve">      直方市</t>
    <phoneticPr fontId="25"/>
  </si>
  <si>
    <t>河内町転石</t>
  </si>
  <si>
    <t>人　　　口</t>
    <rPh sb="0" eb="1">
      <t>ヒト</t>
    </rPh>
    <rPh sb="4" eb="5">
      <t>クチ</t>
    </rPh>
    <phoneticPr fontId="25"/>
  </si>
  <si>
    <t>弥生が丘１丁目</t>
  </si>
  <si>
    <t>真木町</t>
  </si>
  <si>
    <t>今町</t>
  </si>
  <si>
    <t>１．人口の推移</t>
    <rPh sb="2" eb="4">
      <t>ジンコウ</t>
    </rPh>
    <rPh sb="5" eb="7">
      <t>スイイ</t>
    </rPh>
    <phoneticPr fontId="25"/>
  </si>
  <si>
    <t>65歳以上</t>
    <rPh sb="2" eb="3">
      <t>サイ</t>
    </rPh>
    <rPh sb="3" eb="5">
      <t>イジョウ</t>
    </rPh>
    <phoneticPr fontId="25"/>
  </si>
  <si>
    <t xml:space="preserve">      大川市</t>
    <phoneticPr fontId="25"/>
  </si>
  <si>
    <t xml:space="preserve">      大町町</t>
  </si>
  <si>
    <t>農業</t>
    <rPh sb="0" eb="2">
      <t>ノウギョウ</t>
    </rPh>
    <phoneticPr fontId="25"/>
  </si>
  <si>
    <t>　　　15年</t>
    <rPh sb="5" eb="6">
      <t>ネン</t>
    </rPh>
    <phoneticPr fontId="25"/>
  </si>
  <si>
    <t xml:space="preserve">      大村市</t>
    <phoneticPr fontId="25"/>
  </si>
  <si>
    <t>秋葉町３丁目</t>
  </si>
  <si>
    <t>　　　　　11月</t>
    <phoneticPr fontId="25"/>
  </si>
  <si>
    <t>三島町田出島</t>
  </si>
  <si>
    <t xml:space="preserve">      吉野ヶ里町</t>
  </si>
  <si>
    <t>第16回 国勢調査</t>
    <rPh sb="0" eb="1">
      <t>ダイ</t>
    </rPh>
    <rPh sb="3" eb="4">
      <t>カイ</t>
    </rPh>
    <rPh sb="5" eb="7">
      <t>コクセイ</t>
    </rPh>
    <rPh sb="7" eb="9">
      <t>チョウサ</t>
    </rPh>
    <phoneticPr fontId="25"/>
  </si>
  <si>
    <t>平成17年</t>
    <rPh sb="0" eb="2">
      <t>ヘイセイ</t>
    </rPh>
    <rPh sb="4" eb="5">
      <t>ネン</t>
    </rPh>
    <phoneticPr fontId="25"/>
  </si>
  <si>
    <t>他市町村からの通勤通学者（流入）</t>
    <rPh sb="0" eb="1">
      <t>タ</t>
    </rPh>
    <rPh sb="1" eb="4">
      <t>シチョウソン</t>
    </rPh>
    <rPh sb="7" eb="9">
      <t>ツウキン</t>
    </rPh>
    <rPh sb="9" eb="11">
      <t>ツウガク</t>
    </rPh>
    <rPh sb="11" eb="12">
      <t>シャ</t>
    </rPh>
    <rPh sb="13" eb="15">
      <t>リュウニュウ</t>
    </rPh>
    <phoneticPr fontId="25"/>
  </si>
  <si>
    <t xml:space="preserve">      有田町</t>
  </si>
  <si>
    <t>年　次</t>
    <rPh sb="0" eb="3">
      <t>ネンジ</t>
    </rPh>
    <phoneticPr fontId="25"/>
  </si>
  <si>
    <t>流入
超過
数（△
流出）</t>
    <rPh sb="0" eb="2">
      <t>リュウニュウ</t>
    </rPh>
    <rPh sb="3" eb="5">
      <t>チョウカ</t>
    </rPh>
    <rPh sb="6" eb="7">
      <t>スウ</t>
    </rPh>
    <rPh sb="10" eb="12">
      <t>リュウシュツ</t>
    </rPh>
    <phoneticPr fontId="25"/>
  </si>
  <si>
    <t>蔵上２丁目</t>
  </si>
  <si>
    <t xml:space="preserve">      北九州市</t>
    <phoneticPr fontId="25"/>
  </si>
  <si>
    <t>第12回 国勢調査</t>
    <rPh sb="0" eb="1">
      <t>ダイ</t>
    </rPh>
    <rPh sb="3" eb="4">
      <t>カイ</t>
    </rPh>
    <rPh sb="5" eb="7">
      <t>コクセイ</t>
    </rPh>
    <rPh sb="7" eb="9">
      <t>チョウサ</t>
    </rPh>
    <phoneticPr fontId="25"/>
  </si>
  <si>
    <t>※人口集中地区は、市町村の区域内で人口密度の高い基本単位区（原則として人口密度が１平方キロ当たり 4,000人以上）が接して、その人口が5,000人以上となる地域をいう。</t>
    <rPh sb="1" eb="3">
      <t>ジンコウ</t>
    </rPh>
    <rPh sb="3" eb="5">
      <t>シュウチュウ</t>
    </rPh>
    <rPh sb="5" eb="7">
      <t>チク</t>
    </rPh>
    <rPh sb="9" eb="12">
      <t>シチョウソン</t>
    </rPh>
    <rPh sb="13" eb="16">
      <t>クイキナイ</t>
    </rPh>
    <rPh sb="17" eb="19">
      <t>ジンコウ</t>
    </rPh>
    <rPh sb="19" eb="21">
      <t>ミツド</t>
    </rPh>
    <rPh sb="22" eb="23">
      <t>タカ</t>
    </rPh>
    <rPh sb="24" eb="26">
      <t>キホン</t>
    </rPh>
    <rPh sb="26" eb="28">
      <t>タンイ</t>
    </rPh>
    <rPh sb="28" eb="29">
      <t>ク</t>
    </rPh>
    <rPh sb="30" eb="32">
      <t>ゲンソク</t>
    </rPh>
    <rPh sb="35" eb="37">
      <t>ジンコウ</t>
    </rPh>
    <rPh sb="37" eb="39">
      <t>ミツド</t>
    </rPh>
    <rPh sb="41" eb="43">
      <t>ヘイホウ</t>
    </rPh>
    <rPh sb="45" eb="46">
      <t>ア</t>
    </rPh>
    <rPh sb="54" eb="55">
      <t>ニン</t>
    </rPh>
    <rPh sb="55" eb="57">
      <t>イジョウ</t>
    </rPh>
    <rPh sb="59" eb="60">
      <t>セッ</t>
    </rPh>
    <rPh sb="65" eb="67">
      <t>ジンコウ</t>
    </rPh>
    <rPh sb="73" eb="74">
      <t>ニン</t>
    </rPh>
    <rPh sb="74" eb="76">
      <t>イジョウ</t>
    </rPh>
    <rPh sb="79" eb="81">
      <t>チイキ</t>
    </rPh>
    <phoneticPr fontId="25"/>
  </si>
  <si>
    <t>秋葉町１丁目</t>
  </si>
  <si>
    <t xml:space="preserve">      篠栗町</t>
    <phoneticPr fontId="25"/>
  </si>
  <si>
    <t>60～64</t>
    <phoneticPr fontId="25"/>
  </si>
  <si>
    <t>村田町</t>
  </si>
  <si>
    <t>建設業</t>
    <rPh sb="0" eb="3">
      <t>ケンセツギョウ</t>
    </rPh>
    <phoneticPr fontId="25"/>
  </si>
  <si>
    <t>大正町</t>
  </si>
  <si>
    <t>本通町２丁目</t>
  </si>
  <si>
    <t>　　　40年</t>
  </si>
  <si>
    <t>河内町</t>
  </si>
  <si>
    <t>　　　30年</t>
    <rPh sb="5" eb="6">
      <t>ネン</t>
    </rPh>
    <phoneticPr fontId="25"/>
  </si>
  <si>
    <t>安楽寺町</t>
  </si>
  <si>
    <t>神辺町</t>
  </si>
  <si>
    <t xml:space="preserve">      神埼市</t>
  </si>
  <si>
    <t>　　　22年</t>
    <rPh sb="5" eb="6">
      <t>ネン</t>
    </rPh>
    <phoneticPr fontId="25"/>
  </si>
  <si>
    <t>加藤田町２丁目</t>
  </si>
  <si>
    <t>第17回 国勢調査</t>
    <rPh sb="0" eb="1">
      <t>ダイ</t>
    </rPh>
    <rPh sb="3" eb="4">
      <t>カイ</t>
    </rPh>
    <rPh sb="5" eb="7">
      <t>コクセイ</t>
    </rPh>
    <rPh sb="7" eb="9">
      <t>チョウサ</t>
    </rPh>
    <phoneticPr fontId="25"/>
  </si>
  <si>
    <t>年次</t>
    <rPh sb="0" eb="2">
      <t>ネンジ</t>
    </rPh>
    <phoneticPr fontId="25"/>
  </si>
  <si>
    <t>資料：市市民課「世帯数、年齢別リスト」</t>
    <rPh sb="0" eb="2">
      <t>シリョウ</t>
    </rPh>
    <rPh sb="3" eb="4">
      <t>シ</t>
    </rPh>
    <rPh sb="4" eb="7">
      <t>シミンカ</t>
    </rPh>
    <rPh sb="8" eb="11">
      <t>セタイスウ</t>
    </rPh>
    <rPh sb="12" eb="14">
      <t>ネンレイ</t>
    </rPh>
    <rPh sb="14" eb="15">
      <t>ベツ</t>
    </rPh>
    <phoneticPr fontId="25"/>
  </si>
  <si>
    <t>本鳥栖町</t>
  </si>
  <si>
    <t>飯田町</t>
  </si>
  <si>
    <t>（100.0％）</t>
    <phoneticPr fontId="25"/>
  </si>
  <si>
    <t>　　　50年</t>
  </si>
  <si>
    <t>西田町</t>
  </si>
  <si>
    <t>50年</t>
    <rPh sb="2" eb="3">
      <t>ネン</t>
    </rPh>
    <phoneticPr fontId="25"/>
  </si>
  <si>
    <t>5～9</t>
    <phoneticPr fontId="25"/>
  </si>
  <si>
    <t>〔女〕</t>
    <rPh sb="1" eb="2">
      <t>オンナ</t>
    </rPh>
    <phoneticPr fontId="25"/>
  </si>
  <si>
    <t xml:space="preserve">      筑後市</t>
    <phoneticPr fontId="25"/>
  </si>
  <si>
    <t>（単位：人，％）</t>
    <rPh sb="1" eb="3">
      <t>タンイ</t>
    </rPh>
    <rPh sb="4" eb="5">
      <t>ニン</t>
    </rPh>
    <phoneticPr fontId="25"/>
  </si>
  <si>
    <t>（単位：世帯，人）</t>
    <rPh sb="1" eb="3">
      <t>タンイ</t>
    </rPh>
    <rPh sb="4" eb="6">
      <t>セタイ</t>
    </rPh>
    <rPh sb="7" eb="8">
      <t>ニン</t>
    </rPh>
    <phoneticPr fontId="25"/>
  </si>
  <si>
    <t>幡崎町</t>
  </si>
  <si>
    <t>第1次産業</t>
    <rPh sb="0" eb="1">
      <t>ダイ</t>
    </rPh>
    <rPh sb="2" eb="3">
      <t>ジ</t>
    </rPh>
    <rPh sb="3" eb="5">
      <t>サンギョウ</t>
    </rPh>
    <phoneticPr fontId="25"/>
  </si>
  <si>
    <t>三島町不動島</t>
  </si>
  <si>
    <t>高田町</t>
  </si>
  <si>
    <t>田代外町</t>
  </si>
  <si>
    <t>　　　10年</t>
    <rPh sb="5" eb="6">
      <t>ネン</t>
    </rPh>
    <phoneticPr fontId="25"/>
  </si>
  <si>
    <t>90～94</t>
    <phoneticPr fontId="25"/>
  </si>
  <si>
    <t>　　　 7年</t>
    <rPh sb="5" eb="6">
      <t>ネン</t>
    </rPh>
    <phoneticPr fontId="25"/>
  </si>
  <si>
    <t>70～74</t>
    <phoneticPr fontId="25"/>
  </si>
  <si>
    <t>弥生が丘４丁目</t>
  </si>
  <si>
    <t xml:space="preserve">      大野城市</t>
    <phoneticPr fontId="25"/>
  </si>
  <si>
    <t>45年</t>
    <rPh sb="2" eb="3">
      <t>ネン</t>
    </rPh>
    <phoneticPr fontId="25"/>
  </si>
  <si>
    <t>昭和</t>
    <rPh sb="0" eb="2">
      <t>ショウワ</t>
    </rPh>
    <phoneticPr fontId="25"/>
  </si>
  <si>
    <t>第7回 国勢調査</t>
    <rPh sb="0" eb="1">
      <t>ダイ</t>
    </rPh>
    <rPh sb="2" eb="3">
      <t>カイ</t>
    </rPh>
    <rPh sb="4" eb="6">
      <t>コクセイ</t>
    </rPh>
    <rPh sb="6" eb="8">
      <t>チョウサ</t>
    </rPh>
    <phoneticPr fontId="25"/>
  </si>
  <si>
    <t>人/ｋ㎡</t>
    <rPh sb="0" eb="1">
      <t>ヒト</t>
    </rPh>
    <phoneticPr fontId="25"/>
  </si>
  <si>
    <t xml:space="preserve">      久留米市</t>
    <phoneticPr fontId="25"/>
  </si>
  <si>
    <t>柚比町</t>
  </si>
  <si>
    <t xml:space="preserve">      宮若市</t>
    <phoneticPr fontId="25"/>
  </si>
  <si>
    <t>　　　　　　8月</t>
    <rPh sb="7" eb="8">
      <t>ガツ</t>
    </rPh>
    <phoneticPr fontId="25"/>
  </si>
  <si>
    <t>昭和50年</t>
    <rPh sb="0" eb="2">
      <t>ショウワ</t>
    </rPh>
    <rPh sb="4" eb="5">
      <t>ネン</t>
    </rPh>
    <phoneticPr fontId="25"/>
  </si>
  <si>
    <t>県外</t>
    <rPh sb="0" eb="2">
      <t>ケンガイ</t>
    </rPh>
    <phoneticPr fontId="25"/>
  </si>
  <si>
    <t>死亡</t>
    <rPh sb="0" eb="2">
      <t>シボウ</t>
    </rPh>
    <phoneticPr fontId="25"/>
  </si>
  <si>
    <t>３．年齢階層別人口構成</t>
    <rPh sb="2" eb="4">
      <t>ネンレイ</t>
    </rPh>
    <rPh sb="4" eb="6">
      <t>カイソウ</t>
    </rPh>
    <rPh sb="6" eb="7">
      <t>ベツ</t>
    </rPh>
    <rPh sb="7" eb="9">
      <t>ジンコウ</t>
    </rPh>
    <rPh sb="9" eb="11">
      <t>コウセイ</t>
    </rPh>
    <phoneticPr fontId="25"/>
  </si>
  <si>
    <t>75～79</t>
    <phoneticPr fontId="25"/>
  </si>
  <si>
    <t>蔵上４丁目</t>
  </si>
  <si>
    <t xml:space="preserve">      大刀洗町</t>
    <phoneticPr fontId="25"/>
  </si>
  <si>
    <t>通学者</t>
    <rPh sb="0" eb="3">
      <t>ツウガクシャ</t>
    </rPh>
    <phoneticPr fontId="25"/>
  </si>
  <si>
    <t>三島町於保里</t>
  </si>
  <si>
    <t>区分</t>
    <rPh sb="0" eb="2">
      <t>クブン</t>
    </rPh>
    <phoneticPr fontId="25"/>
  </si>
  <si>
    <t>原古賀町</t>
  </si>
  <si>
    <t>100歳以上</t>
    <rPh sb="3" eb="4">
      <t>サイ</t>
    </rPh>
    <rPh sb="4" eb="6">
      <t>イジョウ</t>
    </rPh>
    <phoneticPr fontId="25"/>
  </si>
  <si>
    <t xml:space="preserve">      武雄市</t>
  </si>
  <si>
    <t>公務</t>
    <rPh sb="0" eb="2">
      <t>コウム</t>
    </rPh>
    <phoneticPr fontId="25"/>
  </si>
  <si>
    <t>秋葉町２丁目</t>
  </si>
  <si>
    <t>平成</t>
    <rPh sb="0" eb="2">
      <t>ヘイセイ</t>
    </rPh>
    <phoneticPr fontId="25"/>
  </si>
  <si>
    <t>7年</t>
    <rPh sb="0" eb="2">
      <t>７ネン</t>
    </rPh>
    <phoneticPr fontId="25"/>
  </si>
  <si>
    <t>社会動態</t>
    <rPh sb="0" eb="2">
      <t>シャカイ</t>
    </rPh>
    <rPh sb="2" eb="4">
      <t>ドウタイ</t>
    </rPh>
    <phoneticPr fontId="25"/>
  </si>
  <si>
    <t xml:space="preserve">      大牟田市</t>
    <phoneticPr fontId="25"/>
  </si>
  <si>
    <t>東町１丁目</t>
  </si>
  <si>
    <t xml:space="preserve">      筑前町</t>
    <phoneticPr fontId="25"/>
  </si>
  <si>
    <t>鉱業</t>
    <rPh sb="0" eb="2">
      <t>コウギョウ</t>
    </rPh>
    <phoneticPr fontId="25"/>
  </si>
  <si>
    <t xml:space="preserve">      粕屋町</t>
    <phoneticPr fontId="25"/>
  </si>
  <si>
    <t>55年</t>
    <rPh sb="0" eb="3">
      <t>５５ネン</t>
    </rPh>
    <phoneticPr fontId="25"/>
  </si>
  <si>
    <t>田代昌町</t>
  </si>
  <si>
    <t>本町３丁目</t>
  </si>
  <si>
    <t>山浦町</t>
  </si>
  <si>
    <t>第11回 国勢調査</t>
    <rPh sb="0" eb="1">
      <t>ダイ</t>
    </rPh>
    <rPh sb="3" eb="4">
      <t>カイ</t>
    </rPh>
    <rPh sb="5" eb="7">
      <t>コクセイ</t>
    </rPh>
    <rPh sb="7" eb="9">
      <t>チョウサ</t>
    </rPh>
    <phoneticPr fontId="25"/>
  </si>
  <si>
    <t>第10回 国勢調査</t>
    <rPh sb="0" eb="1">
      <t>ダイ</t>
    </rPh>
    <rPh sb="3" eb="4">
      <t>カイ</t>
    </rPh>
    <rPh sb="5" eb="7">
      <t>コクセイ</t>
    </rPh>
    <rPh sb="7" eb="9">
      <t>チョウサ</t>
    </rPh>
    <phoneticPr fontId="25"/>
  </si>
  <si>
    <t xml:space="preserve">      大木町</t>
    <phoneticPr fontId="25"/>
  </si>
  <si>
    <t>増減数計</t>
    <rPh sb="0" eb="2">
      <t>ゾウゲン</t>
    </rPh>
    <rPh sb="2" eb="3">
      <t>スウ</t>
    </rPh>
    <rPh sb="3" eb="4">
      <t>ケイ</t>
    </rPh>
    <phoneticPr fontId="25"/>
  </si>
  <si>
    <t>京町</t>
  </si>
  <si>
    <t>８．市町村別１５歳以上の就業者・通学者の流入・流出人口</t>
    <rPh sb="2" eb="5">
      <t>シチョウソン</t>
    </rPh>
    <rPh sb="5" eb="6">
      <t>ベツ</t>
    </rPh>
    <rPh sb="8" eb="9">
      <t>サイ</t>
    </rPh>
    <rPh sb="9" eb="11">
      <t>イジョウ</t>
    </rPh>
    <rPh sb="12" eb="15">
      <t>シュウギョウシャ</t>
    </rPh>
    <rPh sb="16" eb="19">
      <t>ツウガクシャ</t>
    </rPh>
    <rPh sb="20" eb="22">
      <t>リュウニュウ</t>
    </rPh>
    <rPh sb="23" eb="25">
      <t>リュウシュツ</t>
    </rPh>
    <rPh sb="25" eb="27">
      <t>ジンコウ</t>
    </rPh>
    <phoneticPr fontId="25"/>
  </si>
  <si>
    <t xml:space="preserve">      古賀市</t>
    <phoneticPr fontId="25"/>
  </si>
  <si>
    <t>　　　　　10月</t>
    <rPh sb="7" eb="8">
      <t>ガツ</t>
    </rPh>
    <phoneticPr fontId="25"/>
  </si>
  <si>
    <t>製造業</t>
    <rPh sb="0" eb="3">
      <t>セイゾウギョウ</t>
    </rPh>
    <phoneticPr fontId="25"/>
  </si>
  <si>
    <t>第19回 国勢調査</t>
    <rPh sb="0" eb="1">
      <t>ダイ</t>
    </rPh>
    <rPh sb="3" eb="4">
      <t>カイ</t>
    </rPh>
    <rPh sb="5" eb="7">
      <t>コクセイ</t>
    </rPh>
    <rPh sb="7" eb="9">
      <t>チョウサ</t>
    </rPh>
    <phoneticPr fontId="25"/>
  </si>
  <si>
    <t xml:space="preserve">      飯塚市</t>
    <phoneticPr fontId="25"/>
  </si>
  <si>
    <t xml:space="preserve">      荒尾市</t>
    <phoneticPr fontId="25"/>
  </si>
  <si>
    <t>松原町</t>
  </si>
  <si>
    <t>女</t>
    <rPh sb="0" eb="1">
      <t>オンナ</t>
    </rPh>
    <phoneticPr fontId="25"/>
  </si>
  <si>
    <t>（単位：人，％）</t>
    <rPh sb="1" eb="3">
      <t>タンイ</t>
    </rPh>
    <rPh sb="4" eb="5">
      <t>ヒト</t>
    </rPh>
    <phoneticPr fontId="25"/>
  </si>
  <si>
    <t xml:space="preserve">      広川町</t>
    <phoneticPr fontId="25"/>
  </si>
  <si>
    <t>酒井西町</t>
  </si>
  <si>
    <t xml:space="preserve">      太良町</t>
  </si>
  <si>
    <t>　　　45年</t>
  </si>
  <si>
    <t>第4回 国勢調査</t>
    <rPh sb="0" eb="1">
      <t>ダイ</t>
    </rPh>
    <rPh sb="2" eb="3">
      <t>カイ</t>
    </rPh>
    <rPh sb="4" eb="6">
      <t>コクセイ</t>
    </rPh>
    <rPh sb="6" eb="8">
      <t>チョウサ</t>
    </rPh>
    <phoneticPr fontId="25"/>
  </si>
  <si>
    <t>第5回 国勢調査</t>
    <rPh sb="0" eb="1">
      <t>ダイ</t>
    </rPh>
    <rPh sb="2" eb="3">
      <t>カイ</t>
    </rPh>
    <rPh sb="4" eb="6">
      <t>コクセイ</t>
    </rPh>
    <rPh sb="6" eb="8">
      <t>チョウサ</t>
    </rPh>
    <phoneticPr fontId="25"/>
  </si>
  <si>
    <t>うち他
市町村
からの
流入者</t>
    <rPh sb="2" eb="3">
      <t>タ</t>
    </rPh>
    <rPh sb="4" eb="7">
      <t>シチョウソン</t>
    </rPh>
    <rPh sb="12" eb="14">
      <t>リュウニュウ</t>
    </rPh>
    <rPh sb="14" eb="15">
      <t>シャ</t>
    </rPh>
    <phoneticPr fontId="25"/>
  </si>
  <si>
    <t>県内</t>
    <rPh sb="0" eb="2">
      <t>ケンナイ</t>
    </rPh>
    <phoneticPr fontId="25"/>
  </si>
  <si>
    <t>15～19</t>
    <phoneticPr fontId="25"/>
  </si>
  <si>
    <t>運輸・通信業</t>
    <rPh sb="0" eb="2">
      <t>ウンユ</t>
    </rPh>
    <rPh sb="3" eb="6">
      <t>ツウシンギョウ</t>
    </rPh>
    <phoneticPr fontId="25"/>
  </si>
  <si>
    <t>平成26年</t>
    <rPh sb="0" eb="2">
      <t>ヘイセイ</t>
    </rPh>
    <rPh sb="4" eb="5">
      <t>ネン</t>
    </rPh>
    <phoneticPr fontId="25"/>
  </si>
  <si>
    <t xml:space="preserve">      白石町</t>
  </si>
  <si>
    <t xml:space="preserve">      長崎市</t>
    <phoneticPr fontId="25"/>
  </si>
  <si>
    <t>　　　29年</t>
    <rPh sb="5" eb="6">
      <t>ネン</t>
    </rPh>
    <phoneticPr fontId="25"/>
  </si>
  <si>
    <t>資料：市市民課「住民基本台帳月報」</t>
    <rPh sb="0" eb="2">
      <t>シリョウ</t>
    </rPh>
    <rPh sb="3" eb="4">
      <t>シ</t>
    </rPh>
    <rPh sb="4" eb="6">
      <t>シミン</t>
    </rPh>
    <rPh sb="6" eb="7">
      <t>カ</t>
    </rPh>
    <rPh sb="8" eb="10">
      <t>ジュウミン</t>
    </rPh>
    <rPh sb="10" eb="12">
      <t>キホン</t>
    </rPh>
    <rPh sb="12" eb="14">
      <t>ダイチョウ</t>
    </rPh>
    <rPh sb="14" eb="16">
      <t>ゲッポウ</t>
    </rPh>
    <phoneticPr fontId="25"/>
  </si>
  <si>
    <t>鎗田町</t>
  </si>
  <si>
    <t>昭和55年</t>
    <rPh sb="0" eb="2">
      <t>ショウワ</t>
    </rPh>
    <rPh sb="4" eb="5">
      <t>ネン</t>
    </rPh>
    <phoneticPr fontId="25"/>
  </si>
  <si>
    <t>人口</t>
    <rPh sb="0" eb="2">
      <t>ジンコウ</t>
    </rPh>
    <phoneticPr fontId="25"/>
  </si>
  <si>
    <t>第１回 国勢調査</t>
    <rPh sb="0" eb="1">
      <t>ダイ</t>
    </rPh>
    <rPh sb="2" eb="3">
      <t>カイ</t>
    </rPh>
    <rPh sb="4" eb="6">
      <t>コクセイ</t>
    </rPh>
    <rPh sb="6" eb="8">
      <t>チョウサ</t>
    </rPh>
    <phoneticPr fontId="25"/>
  </si>
  <si>
    <t>弥生が丘２丁目</t>
  </si>
  <si>
    <t>村田町五反三歩</t>
  </si>
  <si>
    <t>平成2年</t>
    <rPh sb="0" eb="2">
      <t>ヘイセイ</t>
    </rPh>
    <rPh sb="3" eb="4">
      <t>ネン</t>
    </rPh>
    <phoneticPr fontId="25"/>
  </si>
  <si>
    <t>桜町</t>
  </si>
  <si>
    <t>弥生が丘３丁目</t>
  </si>
  <si>
    <t>本町１丁目</t>
  </si>
  <si>
    <t>65～69</t>
    <phoneticPr fontId="25"/>
  </si>
  <si>
    <t>９．公称住所別人口及び世帯数</t>
    <rPh sb="2" eb="4">
      <t>コウショウ</t>
    </rPh>
    <rPh sb="4" eb="6">
      <t>ジュウショ</t>
    </rPh>
    <rPh sb="6" eb="7">
      <t>ベツ</t>
    </rPh>
    <rPh sb="7" eb="9">
      <t>ジンコウ</t>
    </rPh>
    <rPh sb="9" eb="10">
      <t>オヨ</t>
    </rPh>
    <rPh sb="11" eb="14">
      <t>セタイスウ</t>
    </rPh>
    <phoneticPr fontId="25"/>
  </si>
  <si>
    <t>-</t>
    <phoneticPr fontId="25"/>
  </si>
  <si>
    <t>％</t>
    <phoneticPr fontId="25"/>
  </si>
  <si>
    <t>桜ヶ丘町</t>
  </si>
  <si>
    <t>布津原町</t>
  </si>
  <si>
    <t>45～49</t>
    <phoneticPr fontId="25"/>
  </si>
  <si>
    <t>　　　35年</t>
    <rPh sb="5" eb="6">
      <t>ネン</t>
    </rPh>
    <phoneticPr fontId="25"/>
  </si>
  <si>
    <t xml:space="preserve">      日田市</t>
    <phoneticPr fontId="25"/>
  </si>
  <si>
    <t>就業者</t>
    <rPh sb="0" eb="3">
      <t>シュウギョウシャ</t>
    </rPh>
    <phoneticPr fontId="25"/>
  </si>
  <si>
    <t>55～59</t>
    <phoneticPr fontId="25"/>
  </si>
  <si>
    <t>第15回 国勢調査</t>
    <rPh sb="0" eb="1">
      <t>ダイ</t>
    </rPh>
    <rPh sb="3" eb="4">
      <t>カイ</t>
    </rPh>
    <rPh sb="5" eb="7">
      <t>コクセイ</t>
    </rPh>
    <rPh sb="7" eb="9">
      <t>チョウサ</t>
    </rPh>
    <phoneticPr fontId="25"/>
  </si>
  <si>
    <t>当市に常住する
就業者</t>
    <rPh sb="0" eb="2">
      <t>トウシ</t>
    </rPh>
    <rPh sb="3" eb="5">
      <t>ジョウジュウ</t>
    </rPh>
    <rPh sb="8" eb="10">
      <t>シュウギョウ</t>
    </rPh>
    <rPh sb="10" eb="11">
      <t>モノ</t>
    </rPh>
    <phoneticPr fontId="25"/>
  </si>
  <si>
    <t>蔵上３丁目</t>
  </si>
  <si>
    <t xml:space="preserve">      玄海町</t>
  </si>
  <si>
    <t>　　　27年</t>
    <rPh sb="5" eb="6">
      <t>ネン</t>
    </rPh>
    <phoneticPr fontId="25"/>
  </si>
  <si>
    <t>ｋ㎡</t>
    <phoneticPr fontId="25"/>
  </si>
  <si>
    <t>　　　　　　9月</t>
    <phoneticPr fontId="25"/>
  </si>
  <si>
    <t xml:space="preserve">      宇美町</t>
    <phoneticPr fontId="25"/>
  </si>
  <si>
    <t>・・・</t>
  </si>
  <si>
    <t>　　　　　　3月</t>
    <rPh sb="7" eb="8">
      <t>ガツ</t>
    </rPh>
    <phoneticPr fontId="25"/>
  </si>
  <si>
    <t>転出</t>
    <rPh sb="0" eb="2">
      <t>テンシュツ</t>
    </rPh>
    <phoneticPr fontId="25"/>
  </si>
  <si>
    <t>酒井東町</t>
  </si>
  <si>
    <t>６．常住人口と昼間人口</t>
    <rPh sb="2" eb="4">
      <t>ジョウジュウ</t>
    </rPh>
    <rPh sb="4" eb="6">
      <t>ジンコウ</t>
    </rPh>
    <rPh sb="7" eb="9">
      <t>チュウカン</t>
    </rPh>
    <rPh sb="9" eb="11">
      <t>ジンコウ</t>
    </rPh>
    <phoneticPr fontId="25"/>
  </si>
  <si>
    <t xml:space="preserve">      うきは市</t>
    <phoneticPr fontId="25"/>
  </si>
  <si>
    <t>0～4</t>
    <phoneticPr fontId="25"/>
  </si>
  <si>
    <t>17年</t>
    <rPh sb="2" eb="3">
      <t>ネン</t>
    </rPh>
    <phoneticPr fontId="25"/>
  </si>
  <si>
    <t>資料：国勢調査</t>
    <rPh sb="0" eb="2">
      <t>シリョウ</t>
    </rPh>
    <rPh sb="3" eb="5">
      <t>コクセイ</t>
    </rPh>
    <rPh sb="5" eb="7">
      <t>チョウサ</t>
    </rPh>
    <phoneticPr fontId="25"/>
  </si>
  <si>
    <t>平成28年</t>
    <rPh sb="0" eb="2">
      <t>ヘイセイ</t>
    </rPh>
    <rPh sb="4" eb="5">
      <t>ネン</t>
    </rPh>
    <phoneticPr fontId="25"/>
  </si>
  <si>
    <t>町  名</t>
    <rPh sb="0" eb="1">
      <t>チョウ</t>
    </rPh>
    <rPh sb="3" eb="4">
      <t>メイ</t>
    </rPh>
    <phoneticPr fontId="3"/>
  </si>
  <si>
    <t>人口</t>
    <rPh sb="0" eb="2">
      <t>ジンコウ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</si>
  <si>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</si>
  <si>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</si>
  <si>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世帯数</t>
    <rPh sb="0" eb="3">
      <t>セタイスウ</t>
    </rPh>
    <phoneticPr fontId="3"/>
  </si>
  <si>
    <t>鳥栖地区計</t>
    <rPh sb="0" eb="2">
      <t>トス</t>
    </rPh>
    <rPh sb="2" eb="4">
      <t>チク</t>
    </rPh>
    <rPh sb="4" eb="5">
      <t>ケイ</t>
    </rPh>
    <phoneticPr fontId="3"/>
  </si>
  <si>
    <t>鳥栖北地区計</t>
    <rPh sb="0" eb="2">
      <t>トス</t>
    </rPh>
    <rPh sb="2" eb="3">
      <t>キタ</t>
    </rPh>
    <rPh sb="3" eb="5">
      <t>チク</t>
    </rPh>
    <rPh sb="5" eb="6">
      <t>ケイ</t>
    </rPh>
    <phoneticPr fontId="3"/>
  </si>
  <si>
    <t>田代地区計</t>
    <rPh sb="0" eb="2">
      <t>タシロ</t>
    </rPh>
    <rPh sb="2" eb="4">
      <t>チク</t>
    </rPh>
    <rPh sb="4" eb="5">
      <t>ケイ</t>
    </rPh>
    <phoneticPr fontId="3"/>
  </si>
  <si>
    <t>弥生が丘地区計</t>
    <rPh sb="0" eb="2">
      <t>ヤヨイ</t>
    </rPh>
    <rPh sb="3" eb="4">
      <t>オカ</t>
    </rPh>
    <rPh sb="4" eb="6">
      <t>チク</t>
    </rPh>
    <rPh sb="6" eb="7">
      <t>ケイ</t>
    </rPh>
    <phoneticPr fontId="3"/>
  </si>
  <si>
    <t>若葉地区計</t>
    <rPh sb="0" eb="2">
      <t>ワカバ</t>
    </rPh>
    <rPh sb="2" eb="4">
      <t>チク</t>
    </rPh>
    <rPh sb="4" eb="5">
      <t>ケイ</t>
    </rPh>
    <phoneticPr fontId="3"/>
  </si>
  <si>
    <t>基里地区計</t>
    <rPh sb="0" eb="1">
      <t>モト</t>
    </rPh>
    <rPh sb="1" eb="2">
      <t>サト</t>
    </rPh>
    <rPh sb="2" eb="4">
      <t>チク</t>
    </rPh>
    <rPh sb="4" eb="5">
      <t>ケイ</t>
    </rPh>
    <phoneticPr fontId="3"/>
  </si>
  <si>
    <t>麓地区計</t>
    <rPh sb="0" eb="1">
      <t>フモト</t>
    </rPh>
    <rPh sb="1" eb="3">
      <t>チク</t>
    </rPh>
    <rPh sb="3" eb="4">
      <t>ケイ</t>
    </rPh>
    <phoneticPr fontId="3"/>
  </si>
  <si>
    <t>旭地区計</t>
    <rPh sb="0" eb="1">
      <t>アサヒ</t>
    </rPh>
    <rPh sb="1" eb="3">
      <t>チク</t>
    </rPh>
    <rPh sb="3" eb="4">
      <t>ケイ</t>
    </rPh>
    <phoneticPr fontId="3"/>
  </si>
  <si>
    <t>鳥栖市合計</t>
    <rPh sb="0" eb="3">
      <t>トスシ</t>
    </rPh>
    <rPh sb="3" eb="5">
      <t>ゴウケイ</t>
    </rPh>
    <phoneticPr fontId="3"/>
  </si>
  <si>
    <t>うち外国人</t>
    <rPh sb="2" eb="4">
      <t>ガイコク</t>
    </rPh>
    <rPh sb="4" eb="5">
      <t>ジン</t>
    </rPh>
    <phoneticPr fontId="3"/>
  </si>
  <si>
    <t>第20回 国勢調査</t>
    <rPh sb="0" eb="1">
      <t>ダイ</t>
    </rPh>
    <rPh sb="3" eb="4">
      <t>カイ</t>
    </rPh>
    <rPh sb="5" eb="7">
      <t>コクセイ</t>
    </rPh>
    <rPh sb="7" eb="9">
      <t>チョウサ</t>
    </rPh>
    <phoneticPr fontId="25"/>
  </si>
  <si>
    <t>平成22年</t>
  </si>
  <si>
    <t>平成27年</t>
    <phoneticPr fontId="25"/>
  </si>
  <si>
    <t>27年</t>
    <rPh sb="2" eb="3">
      <t>ネン</t>
    </rPh>
    <phoneticPr fontId="25"/>
  </si>
  <si>
    <t>平成29年</t>
    <rPh sb="0" eb="2">
      <t>ヘイセイ</t>
    </rPh>
    <rPh sb="4" eb="5">
      <t>ネン</t>
    </rPh>
    <phoneticPr fontId="25"/>
  </si>
  <si>
    <t>宮崎県計</t>
    <rPh sb="0" eb="3">
      <t>ミヤザキケン</t>
    </rPh>
    <rPh sb="3" eb="4">
      <t>ケイ</t>
    </rPh>
    <phoneticPr fontId="25"/>
  </si>
  <si>
    <t>鹿児島県計</t>
    <rPh sb="0" eb="4">
      <t>カゴシマケン</t>
    </rPh>
    <rPh sb="4" eb="5">
      <t>ケイ</t>
    </rPh>
    <phoneticPr fontId="25"/>
  </si>
  <si>
    <t xml:space="preserve">      14年</t>
    <rPh sb="8" eb="9">
      <t>ネン</t>
    </rPh>
    <phoneticPr fontId="25"/>
  </si>
  <si>
    <t>資料：市市民課</t>
    <rPh sb="0" eb="2">
      <t>シリョウ</t>
    </rPh>
    <rPh sb="3" eb="4">
      <t>シ</t>
    </rPh>
    <rPh sb="4" eb="7">
      <t>シミンカ</t>
    </rPh>
    <phoneticPr fontId="0"/>
  </si>
  <si>
    <t>平成30年</t>
    <rPh sb="0" eb="2">
      <t>ヘイセイ</t>
    </rPh>
    <rPh sb="4" eb="5">
      <t>ネン</t>
    </rPh>
    <phoneticPr fontId="25"/>
  </si>
  <si>
    <t>令和元年</t>
    <rPh sb="0" eb="2">
      <t>レイワ</t>
    </rPh>
    <rPh sb="2" eb="4">
      <t>ガンネン</t>
    </rPh>
    <phoneticPr fontId="25"/>
  </si>
  <si>
    <t>令和 2年</t>
    <rPh sb="0" eb="1">
      <t>レイ</t>
    </rPh>
    <rPh sb="1" eb="2">
      <t>カズ</t>
    </rPh>
    <rPh sb="4" eb="5">
      <t>ネン</t>
    </rPh>
    <phoneticPr fontId="25"/>
  </si>
  <si>
    <t>　　　　　　5月</t>
    <rPh sb="7" eb="8">
      <t>ガツ</t>
    </rPh>
    <phoneticPr fontId="25"/>
  </si>
  <si>
    <t>令和2年</t>
    <rPh sb="0" eb="2">
      <t>レイワ</t>
    </rPh>
    <rPh sb="3" eb="4">
      <t>ネン</t>
    </rPh>
    <phoneticPr fontId="25"/>
  </si>
  <si>
    <t>第21回 国勢調査</t>
    <rPh sb="0" eb="1">
      <t>ダイ</t>
    </rPh>
    <rPh sb="3" eb="4">
      <t>カイ</t>
    </rPh>
    <rPh sb="5" eb="7">
      <t>コクセイ</t>
    </rPh>
    <rPh sb="7" eb="9">
      <t>チョウサ</t>
    </rPh>
    <phoneticPr fontId="25"/>
  </si>
  <si>
    <t>令和 3年</t>
    <rPh sb="0" eb="1">
      <t>レイ</t>
    </rPh>
    <rPh sb="1" eb="2">
      <t>カズ</t>
    </rPh>
    <rPh sb="4" eb="5">
      <t>ネン</t>
    </rPh>
    <phoneticPr fontId="25"/>
  </si>
  <si>
    <t>令和2年</t>
    <rPh sb="0" eb="2">
      <t>レイワ</t>
    </rPh>
    <phoneticPr fontId="25"/>
  </si>
  <si>
    <t>令和</t>
    <rPh sb="0" eb="2">
      <t>レイワ</t>
    </rPh>
    <phoneticPr fontId="25"/>
  </si>
  <si>
    <t>2年</t>
    <rPh sb="1" eb="2">
      <t>ネン</t>
    </rPh>
    <phoneticPr fontId="25"/>
  </si>
  <si>
    <t>市　町　村　名</t>
    <rPh sb="0" eb="1">
      <t>シ</t>
    </rPh>
    <rPh sb="2" eb="3">
      <t>マチ</t>
    </rPh>
    <rPh sb="4" eb="5">
      <t>ムラ</t>
    </rPh>
    <rPh sb="6" eb="7">
      <t>メイ</t>
    </rPh>
    <phoneticPr fontId="1"/>
  </si>
  <si>
    <t>流入</t>
    <rPh sb="0" eb="2">
      <t>リュウニュウ</t>
    </rPh>
    <phoneticPr fontId="1"/>
  </si>
  <si>
    <t>流出</t>
    <rPh sb="0" eb="2">
      <t>リュウシュツ</t>
    </rPh>
    <phoneticPr fontId="1"/>
  </si>
  <si>
    <t>流入超過数　　　　　　　(△流出)</t>
    <rPh sb="0" eb="2">
      <t>リュウニュウ</t>
    </rPh>
    <rPh sb="2" eb="4">
      <t>チョウカ</t>
    </rPh>
    <rPh sb="4" eb="5">
      <t>スウ</t>
    </rPh>
    <rPh sb="14" eb="16">
      <t>リュウシュツ</t>
    </rPh>
    <phoneticPr fontId="1"/>
  </si>
  <si>
    <t>総　数</t>
    <phoneticPr fontId="1"/>
  </si>
  <si>
    <t>就業者</t>
    <phoneticPr fontId="1"/>
  </si>
  <si>
    <t>通学者</t>
    <phoneticPr fontId="1"/>
  </si>
  <si>
    <t>総　数</t>
    <rPh sb="0" eb="1">
      <t>フサ</t>
    </rPh>
    <rPh sb="2" eb="3">
      <t>カズ</t>
    </rPh>
    <phoneticPr fontId="1"/>
  </si>
  <si>
    <t>就業者</t>
    <rPh sb="0" eb="3">
      <t>シュウギョウシャ</t>
    </rPh>
    <phoneticPr fontId="1"/>
  </si>
  <si>
    <t>通学者</t>
    <rPh sb="0" eb="3">
      <t>ツウガクシャ</t>
    </rPh>
    <phoneticPr fontId="1"/>
  </si>
  <si>
    <t>総　　　　数</t>
    <rPh sb="0" eb="1">
      <t>フサ</t>
    </rPh>
    <rPh sb="5" eb="6">
      <t>カズ</t>
    </rPh>
    <phoneticPr fontId="1"/>
  </si>
  <si>
    <t>県内合計</t>
    <rPh sb="0" eb="2">
      <t>ケンナイ</t>
    </rPh>
    <rPh sb="2" eb="4">
      <t>ゴウケイ</t>
    </rPh>
    <phoneticPr fontId="1"/>
  </si>
  <si>
    <t>県外合計</t>
    <rPh sb="0" eb="2">
      <t>ケンガイ</t>
    </rPh>
    <rPh sb="2" eb="4">
      <t>ゴウケイ</t>
    </rPh>
    <phoneticPr fontId="1"/>
  </si>
  <si>
    <t>福岡県計</t>
    <rPh sb="3" eb="4">
      <t>ケイ</t>
    </rPh>
    <phoneticPr fontId="1"/>
  </si>
  <si>
    <t xml:space="preserve">      那珂川市</t>
    <rPh sb="9" eb="10">
      <t>シ</t>
    </rPh>
    <phoneticPr fontId="25"/>
  </si>
  <si>
    <t>その他の市町村</t>
    <rPh sb="2" eb="3">
      <t>タ</t>
    </rPh>
    <rPh sb="4" eb="5">
      <t>シ</t>
    </rPh>
    <rPh sb="5" eb="7">
      <t>チョウソン</t>
    </rPh>
    <phoneticPr fontId="1"/>
  </si>
  <si>
    <t>長崎県計</t>
    <rPh sb="3" eb="4">
      <t>ケイ</t>
    </rPh>
    <phoneticPr fontId="1"/>
  </si>
  <si>
    <t>熊本県計</t>
    <rPh sb="3" eb="4">
      <t>ケイ</t>
    </rPh>
    <phoneticPr fontId="1"/>
  </si>
  <si>
    <t>大分県計</t>
    <rPh sb="3" eb="4">
      <t>ケイ</t>
    </rPh>
    <phoneticPr fontId="1"/>
  </si>
  <si>
    <t>その他</t>
    <rPh sb="2" eb="3">
      <t>タ</t>
    </rPh>
    <phoneticPr fontId="1"/>
  </si>
  <si>
    <t>令和 4年</t>
    <rPh sb="0" eb="1">
      <t>レイ</t>
    </rPh>
    <rPh sb="1" eb="2">
      <t>カズ</t>
    </rPh>
    <rPh sb="4" eb="5">
      <t>ネン</t>
    </rPh>
    <phoneticPr fontId="25"/>
  </si>
  <si>
    <t>令和 5年</t>
    <rPh sb="0" eb="1">
      <t>レイ</t>
    </rPh>
    <rPh sb="1" eb="2">
      <t>カズ</t>
    </rPh>
    <rPh sb="4" eb="5">
      <t>ネン</t>
    </rPh>
    <phoneticPr fontId="25"/>
  </si>
  <si>
    <t>令和5年  1月</t>
    <rPh sb="0" eb="2">
      <t>レイワ</t>
    </rPh>
    <rPh sb="3" eb="4">
      <t>ネン</t>
    </rPh>
    <rPh sb="7" eb="8">
      <t>ガツ</t>
    </rPh>
    <phoneticPr fontId="25"/>
  </si>
  <si>
    <t>（令和5年10月1日現在）（単位：人）</t>
    <rPh sb="1" eb="2">
      <t>レイ</t>
    </rPh>
    <rPh sb="2" eb="3">
      <t>カズ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5"/>
  </si>
  <si>
    <t>(令和5年10月1日現在）(単位：人，世帯）</t>
    <rPh sb="1" eb="2">
      <t>レイ</t>
    </rPh>
    <rPh sb="2" eb="3">
      <t>カズ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rPh sb="19" eb="21">
      <t>セタイ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</si>
</sst>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0;&quot;△ &quot;#,##0"/>
    <numFmt numFmtId="177" formatCode="#,##0_ "/>
    <numFmt numFmtId="178" formatCode="0.0_ "/>
    <numFmt numFmtId="179" formatCode="#,##0.0_);[Red]\(#,##0.0\)"/>
    <numFmt numFmtId="180" formatCode="0;&quot;△ &quot;0"/>
    <numFmt numFmtId="181" formatCode="#,##0_);\(#,##0\)"/>
    <numFmt numFmtId="182" formatCode="\ ###,###,##0;&quot;-&quot;###,###,##0"/>
    <numFmt numFmtId="183" formatCode="#,##0_);[Red]\(#,##0\)"/>
    <numFmt numFmtId="184" formatCode="0_ "/>
    <numFmt numFmtId="185" formatCode="#,##0.00_);[Red]\(#,##0.00\)"/>
    <numFmt numFmtId="186" formatCode="0_);[Red]\(0\)"/>
    <numFmt numFmtId="187" formatCode="0.0"/>
    <numFmt numFmtId="188" formatCode="\(0.0%\)"/>
    <numFmt numFmtId="189" formatCode="0.0%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26" fillId="0" borderId="0"/>
    <xf numFmtId="0" fontId="12" fillId="4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3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1" xfId="33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2" xfId="33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38" fontId="0" fillId="0" borderId="12" xfId="33" applyFont="1" applyFill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38" fontId="20" fillId="0" borderId="13" xfId="33" applyFont="1" applyFill="1" applyBorder="1" applyAlignment="1">
      <alignment horizontal="right" vertical="center"/>
    </xf>
    <xf numFmtId="0" fontId="0" fillId="0" borderId="0" xfId="0" applyFill="1">
      <alignment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2" xfId="33" applyFont="1" applyFill="1" applyBorder="1">
      <alignment vertical="center"/>
    </xf>
    <xf numFmtId="178" fontId="0" fillId="0" borderId="12" xfId="0" applyNumberFormat="1" applyFill="1" applyBorder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8" fontId="0" fillId="0" borderId="12" xfId="0" applyNumberFormat="1" applyFont="1" applyFill="1" applyBorder="1">
      <alignment vertical="center"/>
    </xf>
    <xf numFmtId="0" fontId="0" fillId="0" borderId="12" xfId="0" applyFont="1" applyFill="1" applyBorder="1" applyAlignment="1">
      <alignment horizontal="right" vertical="center"/>
    </xf>
    <xf numFmtId="38" fontId="20" fillId="0" borderId="13" xfId="33" applyFont="1" applyFill="1" applyBorder="1">
      <alignment vertical="center"/>
    </xf>
    <xf numFmtId="178" fontId="20" fillId="0" borderId="13" xfId="0" applyNumberFormat="1" applyFont="1" applyFill="1" applyBorder="1">
      <alignment vertical="center"/>
    </xf>
    <xf numFmtId="0" fontId="0" fillId="24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6" fontId="0" fillId="0" borderId="15" xfId="0" applyNumberFormat="1" applyFill="1" applyBorder="1" applyAlignment="1">
      <alignment vertical="center"/>
    </xf>
    <xf numFmtId="179" fontId="0" fillId="0" borderId="12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179" fontId="20" fillId="0" borderId="13" xfId="0" applyNumberFormat="1" applyFont="1" applyFill="1" applyBorder="1" applyAlignment="1">
      <alignment vertical="center"/>
    </xf>
    <xf numFmtId="179" fontId="20" fillId="0" borderId="20" xfId="0" applyNumberFormat="1" applyFont="1" applyFill="1" applyBorder="1" applyAlignment="1">
      <alignment vertical="center"/>
    </xf>
    <xf numFmtId="179" fontId="20" fillId="0" borderId="16" xfId="0" applyNumberFormat="1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38" fontId="0" fillId="0" borderId="21" xfId="33" applyFont="1" applyFill="1" applyBorder="1">
      <alignment vertical="center"/>
    </xf>
    <xf numFmtId="0" fontId="0" fillId="0" borderId="22" xfId="0" applyBorder="1" applyAlignment="1">
      <alignment horizontal="center" vertical="center"/>
    </xf>
    <xf numFmtId="38" fontId="0" fillId="0" borderId="22" xfId="33" applyFont="1" applyFill="1" applyBorder="1">
      <alignment vertical="center"/>
    </xf>
    <xf numFmtId="0" fontId="0" fillId="0" borderId="23" xfId="0" applyBorder="1" applyAlignment="1">
      <alignment horizontal="center" vertical="center"/>
    </xf>
    <xf numFmtId="181" fontId="0" fillId="0" borderId="23" xfId="0" applyNumberFormat="1" applyFill="1" applyBorder="1" applyAlignment="1">
      <alignment horizontal="right" vertical="top" wrapText="1"/>
    </xf>
    <xf numFmtId="181" fontId="0" fillId="0" borderId="12" xfId="0" applyNumberFormat="1" applyFill="1" applyBorder="1" applyAlignment="1">
      <alignment horizontal="right" vertical="top" wrapText="1"/>
    </xf>
    <xf numFmtId="0" fontId="20" fillId="0" borderId="23" xfId="0" applyFont="1" applyBorder="1" applyAlignment="1">
      <alignment horizontal="center" vertical="center"/>
    </xf>
    <xf numFmtId="181" fontId="20" fillId="0" borderId="13" xfId="0" applyNumberFormat="1" applyFont="1" applyFill="1" applyBorder="1" applyAlignment="1">
      <alignment horizontal="right" vertical="top" wrapText="1"/>
    </xf>
    <xf numFmtId="0" fontId="0" fillId="0" borderId="19" xfId="0" applyFill="1" applyBorder="1" applyAlignment="1">
      <alignment horizontal="left" vertical="center"/>
    </xf>
    <xf numFmtId="38" fontId="0" fillId="0" borderId="0" xfId="0" applyNumberForma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wrapText="1"/>
    </xf>
    <xf numFmtId="0" fontId="22" fillId="0" borderId="12" xfId="0" applyFont="1" applyBorder="1" applyAlignment="1">
      <alignment horizontal="right" vertical="center"/>
    </xf>
    <xf numFmtId="180" fontId="0" fillId="0" borderId="12" xfId="0" applyNumberFormat="1" applyFill="1" applyBorder="1">
      <alignment vertical="center"/>
    </xf>
    <xf numFmtId="0" fontId="22" fillId="0" borderId="12" xfId="0" applyFont="1" applyBorder="1" applyAlignment="1">
      <alignment vertical="center"/>
    </xf>
    <xf numFmtId="0" fontId="23" fillId="0" borderId="13" xfId="0" applyFont="1" applyBorder="1" applyAlignment="1">
      <alignment horizontal="right" vertical="center"/>
    </xf>
    <xf numFmtId="180" fontId="20" fillId="0" borderId="13" xfId="0" applyNumberFormat="1" applyFont="1" applyFill="1" applyBorder="1">
      <alignment vertical="center"/>
    </xf>
    <xf numFmtId="0" fontId="0" fillId="0" borderId="0" xfId="0" applyBorder="1">
      <alignment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right" vertical="center"/>
    </xf>
    <xf numFmtId="0" fontId="22" fillId="24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11" xfId="0" applyNumberFormat="1" applyFont="1" applyFill="1" applyBorder="1" applyAlignment="1">
      <alignment vertical="center"/>
    </xf>
    <xf numFmtId="183" fontId="0" fillId="0" borderId="12" xfId="0" applyNumberFormat="1" applyFont="1" applyFill="1" applyBorder="1" applyAlignment="1">
      <alignment vertical="center"/>
    </xf>
    <xf numFmtId="183" fontId="0" fillId="0" borderId="14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 shrinkToFit="1"/>
    </xf>
    <xf numFmtId="183" fontId="0" fillId="0" borderId="12" xfId="0" applyNumberFormat="1" applyFont="1" applyFill="1" applyBorder="1" applyAlignment="1">
      <alignment vertical="center" shrinkToFit="1"/>
    </xf>
    <xf numFmtId="183" fontId="0" fillId="0" borderId="14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>
      <alignment vertical="center"/>
    </xf>
    <xf numFmtId="177" fontId="0" fillId="0" borderId="12" xfId="0" applyNumberFormat="1" applyFont="1" applyFill="1" applyBorder="1">
      <alignment vertical="center"/>
    </xf>
    <xf numFmtId="177" fontId="0" fillId="0" borderId="14" xfId="0" applyNumberFormat="1" applyFont="1" applyFill="1" applyBorder="1">
      <alignment vertical="center"/>
    </xf>
    <xf numFmtId="183" fontId="0" fillId="0" borderId="27" xfId="0" applyNumberFormat="1" applyFont="1" applyFill="1" applyBorder="1" applyAlignment="1">
      <alignment vertical="center"/>
    </xf>
    <xf numFmtId="183" fontId="0" fillId="0" borderId="23" xfId="0" applyNumberFormat="1" applyFont="1" applyFill="1" applyBorder="1" applyAlignment="1">
      <alignment vertical="center"/>
    </xf>
    <xf numFmtId="183" fontId="0" fillId="0" borderId="28" xfId="0" applyNumberFormat="1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176" fontId="0" fillId="24" borderId="17" xfId="0" applyNumberFormat="1" applyFont="1" applyFill="1" applyBorder="1" applyAlignment="1">
      <alignment vertical="center"/>
    </xf>
    <xf numFmtId="176" fontId="0" fillId="24" borderId="10" xfId="0" applyNumberFormat="1" applyFont="1" applyFill="1" applyBorder="1" applyAlignment="1">
      <alignment vertical="center"/>
    </xf>
    <xf numFmtId="183" fontId="0" fillId="0" borderId="19" xfId="0" applyNumberFormat="1" applyFont="1" applyFill="1" applyBorder="1" applyAlignment="1">
      <alignment vertical="center"/>
    </xf>
    <xf numFmtId="183" fontId="0" fillId="0" borderId="18" xfId="0" applyNumberFormat="1" applyFont="1" applyFill="1" applyBorder="1" applyAlignment="1">
      <alignment vertical="center" shrinkToFit="1"/>
    </xf>
    <xf numFmtId="183" fontId="0" fillId="0" borderId="11" xfId="0" applyNumberFormat="1" applyFont="1" applyFill="1" applyBorder="1" applyAlignment="1">
      <alignment vertical="center" shrinkToFit="1"/>
    </xf>
    <xf numFmtId="183" fontId="0" fillId="0" borderId="29" xfId="0" applyNumberFormat="1" applyFont="1" applyFill="1" applyBorder="1" applyAlignment="1">
      <alignment vertical="center" shrinkToFit="1"/>
    </xf>
    <xf numFmtId="183" fontId="0" fillId="0" borderId="15" xfId="0" applyNumberFormat="1" applyFont="1" applyFill="1" applyBorder="1" applyAlignment="1">
      <alignment vertical="center" shrinkToFit="1"/>
    </xf>
    <xf numFmtId="183" fontId="0" fillId="0" borderId="15" xfId="0" applyNumberFormat="1" applyFont="1" applyFill="1" applyBorder="1" applyAlignment="1">
      <alignment vertical="center"/>
    </xf>
    <xf numFmtId="183" fontId="0" fillId="0" borderId="30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0" fontId="22" fillId="0" borderId="12" xfId="0" applyFont="1" applyBorder="1" applyAlignment="1">
      <alignment vertical="center" shrinkToFit="1"/>
    </xf>
    <xf numFmtId="183" fontId="0" fillId="24" borderId="24" xfId="0" applyNumberFormat="1" applyFont="1" applyFill="1" applyBorder="1" applyAlignment="1">
      <alignment vertical="center"/>
    </xf>
    <xf numFmtId="184" fontId="0" fillId="0" borderId="15" xfId="0" applyNumberFormat="1" applyFont="1" applyFill="1" applyBorder="1">
      <alignment vertical="center"/>
    </xf>
    <xf numFmtId="184" fontId="0" fillId="0" borderId="12" xfId="0" applyNumberFormat="1" applyFont="1" applyFill="1" applyBorder="1">
      <alignment vertical="center"/>
    </xf>
    <xf numFmtId="184" fontId="0" fillId="0" borderId="14" xfId="0" applyNumberFormat="1" applyFont="1" applyFill="1" applyBorder="1">
      <alignment vertical="center"/>
    </xf>
    <xf numFmtId="183" fontId="0" fillId="0" borderId="13" xfId="0" applyNumberFormat="1" applyFont="1" applyFill="1" applyBorder="1" applyAlignment="1">
      <alignment vertical="center"/>
    </xf>
    <xf numFmtId="176" fontId="0" fillId="24" borderId="18" xfId="0" applyNumberFormat="1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177" fontId="0" fillId="0" borderId="24" xfId="33" applyNumberFormat="1" applyFont="1" applyFill="1" applyBorder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177" fontId="0" fillId="0" borderId="17" xfId="33" applyNumberFormat="1" applyFon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7" fontId="20" fillId="0" borderId="17" xfId="33" applyNumberFormat="1" applyFont="1" applyFill="1" applyBorder="1" applyAlignment="1">
      <alignment horizontal="right" vertical="center"/>
    </xf>
    <xf numFmtId="178" fontId="20" fillId="0" borderId="10" xfId="0" applyNumberFormat="1" applyFont="1" applyFill="1" applyBorder="1" applyAlignment="1">
      <alignment horizontal="right" vertical="center"/>
    </xf>
    <xf numFmtId="177" fontId="0" fillId="0" borderId="0" xfId="33" applyNumberFormat="1" applyFon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7" fontId="0" fillId="0" borderId="15" xfId="33" applyNumberFormat="1" applyFon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7" fontId="20" fillId="0" borderId="15" xfId="33" applyNumberFormat="1" applyFont="1" applyFill="1" applyBorder="1" applyAlignment="1">
      <alignment horizontal="right" vertical="center"/>
    </xf>
    <xf numFmtId="177" fontId="0" fillId="0" borderId="19" xfId="33" applyNumberFormat="1" applyFon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7" fontId="0" fillId="0" borderId="18" xfId="33" applyNumberFormat="1" applyFon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20" fillId="0" borderId="18" xfId="33" applyNumberFormat="1" applyFont="1" applyFill="1" applyBorder="1" applyAlignment="1">
      <alignment horizontal="right" vertical="center"/>
    </xf>
    <xf numFmtId="178" fontId="20" fillId="0" borderId="12" xfId="0" applyNumberFormat="1" applyFont="1" applyFill="1" applyBorder="1" applyAlignment="1">
      <alignment horizontal="right" vertical="center"/>
    </xf>
    <xf numFmtId="177" fontId="0" fillId="0" borderId="20" xfId="33" applyNumberFormat="1" applyFont="1" applyFill="1" applyBorder="1" applyAlignment="1">
      <alignment horizontal="right" vertical="center"/>
    </xf>
    <xf numFmtId="178" fontId="0" fillId="0" borderId="16" xfId="0" applyNumberFormat="1" applyFill="1" applyBorder="1" applyAlignment="1">
      <alignment horizontal="right" vertical="center"/>
    </xf>
    <xf numFmtId="177" fontId="0" fillId="0" borderId="16" xfId="33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177" fontId="20" fillId="0" borderId="16" xfId="33" applyNumberFormat="1" applyFont="1" applyFill="1" applyBorder="1" applyAlignment="1">
      <alignment horizontal="right" vertical="center"/>
    </xf>
    <xf numFmtId="177" fontId="0" fillId="0" borderId="12" xfId="33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7" fontId="20" fillId="0" borderId="12" xfId="33" applyNumberFormat="1" applyFont="1" applyFill="1" applyBorder="1" applyAlignment="1">
      <alignment vertical="center"/>
    </xf>
    <xf numFmtId="178" fontId="20" fillId="0" borderId="11" xfId="0" applyNumberFormat="1" applyFont="1" applyFill="1" applyBorder="1" applyAlignment="1">
      <alignment horizontal="right" vertical="center"/>
    </xf>
    <xf numFmtId="178" fontId="20" fillId="0" borderId="13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6" fontId="27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81" fontId="0" fillId="0" borderId="22" xfId="0" applyNumberFormat="1" applyFill="1" applyBorder="1" applyAlignment="1">
      <alignment horizontal="right" vertical="top" wrapText="1"/>
    </xf>
    <xf numFmtId="38" fontId="26" fillId="0" borderId="20" xfId="33" applyFont="1" applyFill="1" applyBorder="1" applyAlignment="1">
      <alignment horizontal="right" vertical="center"/>
    </xf>
    <xf numFmtId="38" fontId="26" fillId="0" borderId="13" xfId="33" applyFont="1" applyFill="1" applyBorder="1" applyAlignment="1">
      <alignment horizontal="right" vertical="center"/>
    </xf>
    <xf numFmtId="38" fontId="26" fillId="0" borderId="10" xfId="33" applyFont="1" applyFill="1" applyBorder="1" applyAlignment="1">
      <alignment horizontal="right" vertical="center"/>
    </xf>
    <xf numFmtId="38" fontId="26" fillId="0" borderId="20" xfId="33" applyFont="1" applyFill="1" applyBorder="1" applyAlignment="1">
      <alignment horizontal="right" vertical="center" wrapText="1"/>
    </xf>
    <xf numFmtId="38" fontId="26" fillId="0" borderId="13" xfId="33" applyFont="1" applyFill="1" applyBorder="1" applyAlignment="1">
      <alignment horizontal="right" vertical="center" wrapText="1"/>
    </xf>
    <xf numFmtId="182" fontId="26" fillId="0" borderId="0" xfId="42" applyNumberFormat="1" applyFont="1" applyFill="1" applyBorder="1" applyAlignment="1">
      <alignment vertical="center"/>
    </xf>
    <xf numFmtId="182" fontId="26" fillId="0" borderId="0" xfId="42" applyNumberFormat="1" applyFont="1" applyFill="1" applyBorder="1" applyAlignment="1">
      <alignment horizontal="right" vertical="center"/>
    </xf>
    <xf numFmtId="182" fontId="26" fillId="0" borderId="12" xfId="42" applyNumberFormat="1" applyFont="1" applyFill="1" applyBorder="1" applyAlignment="1">
      <alignment horizontal="right" vertical="center"/>
    </xf>
    <xf numFmtId="182" fontId="26" fillId="0" borderId="12" xfId="42" applyNumberFormat="1" applyFont="1" applyFill="1" applyBorder="1" applyAlignment="1">
      <alignment vertical="center"/>
    </xf>
    <xf numFmtId="182" fontId="26" fillId="0" borderId="20" xfId="42" applyNumberFormat="1" applyFont="1" applyFill="1" applyBorder="1" applyAlignment="1">
      <alignment vertical="center"/>
    </xf>
    <xf numFmtId="182" fontId="26" fillId="0" borderId="13" xfId="42" applyNumberFormat="1" applyFont="1" applyFill="1" applyBorder="1" applyAlignment="1">
      <alignment vertical="center"/>
    </xf>
    <xf numFmtId="182" fontId="26" fillId="0" borderId="13" xfId="42" applyNumberFormat="1" applyFont="1" applyFill="1" applyBorder="1" applyAlignment="1">
      <alignment horizontal="right" vertical="center"/>
    </xf>
    <xf numFmtId="49" fontId="26" fillId="0" borderId="0" xfId="42" applyNumberFormat="1" applyFont="1" applyFill="1" applyBorder="1" applyAlignment="1">
      <alignment horizontal="right" vertical="center"/>
    </xf>
    <xf numFmtId="38" fontId="26" fillId="0" borderId="10" xfId="33" applyFont="1" applyFill="1" applyBorder="1" applyAlignment="1">
      <alignment horizontal="right" vertical="center" wrapText="1"/>
    </xf>
    <xf numFmtId="185" fontId="0" fillId="0" borderId="12" xfId="0" applyNumberFormat="1" applyFill="1" applyBorder="1" applyAlignment="1">
      <alignment vertical="center"/>
    </xf>
    <xf numFmtId="185" fontId="0" fillId="0" borderId="12" xfId="0" applyNumberFormat="1" applyFont="1" applyFill="1" applyBorder="1" applyAlignment="1">
      <alignment vertical="center"/>
    </xf>
    <xf numFmtId="185" fontId="20" fillId="0" borderId="13" xfId="0" applyNumberFormat="1" applyFont="1" applyFill="1" applyBorder="1" applyAlignment="1">
      <alignment vertical="center"/>
    </xf>
    <xf numFmtId="38" fontId="0" fillId="24" borderId="10" xfId="33" applyFont="1" applyFill="1" applyBorder="1" applyAlignment="1">
      <alignment vertical="center"/>
    </xf>
    <xf numFmtId="186" fontId="0" fillId="0" borderId="15" xfId="0" applyNumberFormat="1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187" fontId="0" fillId="0" borderId="0" xfId="0" applyNumberFormat="1">
      <alignment vertical="center"/>
    </xf>
    <xf numFmtId="0" fontId="0" fillId="0" borderId="35" xfId="0" applyBorder="1" applyAlignment="1">
      <alignment horizontal="center" vertical="center"/>
    </xf>
    <xf numFmtId="38" fontId="0" fillId="0" borderId="35" xfId="33" applyFont="1" applyFill="1" applyBorder="1">
      <alignment vertical="center"/>
    </xf>
    <xf numFmtId="176" fontId="26" fillId="0" borderId="12" xfId="33" applyNumberFormat="1" applyFont="1" applyFill="1" applyBorder="1" applyAlignment="1">
      <alignment horizontal="right" vertical="center"/>
    </xf>
    <xf numFmtId="176" fontId="26" fillId="0" borderId="11" xfId="33" applyNumberFormat="1" applyFont="1" applyFill="1" applyBorder="1" applyAlignment="1">
      <alignment horizontal="right" vertical="center"/>
    </xf>
    <xf numFmtId="176" fontId="26" fillId="0" borderId="10" xfId="33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0" fillId="25" borderId="11" xfId="0" applyFill="1" applyBorder="1">
      <alignment vertical="center"/>
    </xf>
    <xf numFmtId="0" fontId="0" fillId="25" borderId="11" xfId="0" applyFill="1" applyBorder="1" applyAlignment="1">
      <alignment horizontal="left" vertical="center" indent="1"/>
    </xf>
    <xf numFmtId="0" fontId="0" fillId="25" borderId="12" xfId="0" applyFill="1" applyBorder="1" applyAlignment="1">
      <alignment horizontal="left" vertical="center" indent="1"/>
    </xf>
    <xf numFmtId="0" fontId="0" fillId="25" borderId="13" xfId="0" applyFill="1" applyBorder="1" applyAlignment="1">
      <alignment horizontal="left" vertical="center" indent="1"/>
    </xf>
    <xf numFmtId="0" fontId="0" fillId="25" borderId="12" xfId="0" applyFill="1" applyBorder="1">
      <alignment vertical="center"/>
    </xf>
    <xf numFmtId="0" fontId="0" fillId="25" borderId="12" xfId="0" applyFill="1" applyBorder="1" applyAlignment="1">
      <alignment horizontal="left" vertical="center" indent="1" shrinkToFit="1"/>
    </xf>
    <xf numFmtId="0" fontId="0" fillId="25" borderId="10" xfId="0" applyFill="1" applyBorder="1" applyAlignment="1">
      <alignment horizontal="left" vertical="center" indent="1"/>
    </xf>
    <xf numFmtId="0" fontId="0" fillId="25" borderId="12" xfId="0" applyFont="1" applyFill="1" applyBorder="1" applyAlignment="1">
      <alignment horizontal="left" vertical="center" indent="1" shrinkToFit="1"/>
    </xf>
    <xf numFmtId="0" fontId="0" fillId="25" borderId="13" xfId="0" applyFill="1" applyBorder="1" applyAlignment="1">
      <alignment horizontal="left" vertical="center" indent="1" shrinkToFit="1"/>
    </xf>
    <xf numFmtId="0" fontId="0" fillId="0" borderId="0" xfId="0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vertical="center"/>
    </xf>
    <xf numFmtId="185" fontId="20" fillId="0" borderId="19" xfId="0" applyNumberFormat="1" applyFont="1" applyFill="1" applyBorder="1" applyAlignment="1">
      <alignment vertical="center"/>
    </xf>
    <xf numFmtId="179" fontId="20" fillId="0" borderId="19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1" fillId="24" borderId="10" xfId="0" applyFont="1" applyFill="1" applyBorder="1" applyAlignment="1">
      <alignment vertical="center"/>
    </xf>
    <xf numFmtId="38" fontId="20" fillId="0" borderId="11" xfId="33" applyFont="1" applyFill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38" fontId="27" fillId="0" borderId="13" xfId="33" applyFont="1" applyFill="1" applyBorder="1" applyAlignment="1">
      <alignment vertical="center"/>
    </xf>
    <xf numFmtId="38" fontId="27" fillId="0" borderId="13" xfId="33" applyFont="1" applyFill="1" applyBorder="1" applyAlignment="1">
      <alignment horizontal="right" vertical="center"/>
    </xf>
    <xf numFmtId="0" fontId="20" fillId="0" borderId="13" xfId="33" applyNumberFormat="1" applyFont="1" applyFill="1" applyBorder="1" applyAlignment="1">
      <alignment horizontal="right" vertical="center"/>
    </xf>
    <xf numFmtId="176" fontId="27" fillId="0" borderId="18" xfId="0" applyNumberFormat="1" applyFont="1" applyBorder="1" applyAlignment="1">
      <alignment horizontal="center" vertical="center"/>
    </xf>
    <xf numFmtId="176" fontId="27" fillId="0" borderId="15" xfId="0" applyNumberFormat="1" applyFont="1" applyBorder="1" applyAlignment="1">
      <alignment horizontal="center" vertical="center"/>
    </xf>
    <xf numFmtId="176" fontId="27" fillId="0" borderId="16" xfId="0" applyNumberFormat="1" applyFont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wrapText="1"/>
    </xf>
    <xf numFmtId="38" fontId="0" fillId="0" borderId="10" xfId="33" applyFont="1" applyFill="1" applyBorder="1" applyAlignment="1">
      <alignment horizontal="right" wrapText="1"/>
    </xf>
    <xf numFmtId="3" fontId="0" fillId="0" borderId="13" xfId="0" applyNumberFormat="1" applyFill="1" applyBorder="1" applyAlignment="1">
      <alignment horizontal="right" wrapText="1"/>
    </xf>
    <xf numFmtId="38" fontId="0" fillId="0" borderId="13" xfId="33" applyFont="1" applyFill="1" applyBorder="1" applyAlignment="1">
      <alignment horizontal="right" wrapText="1"/>
    </xf>
    <xf numFmtId="0" fontId="0" fillId="0" borderId="13" xfId="0" applyFill="1" applyBorder="1" applyAlignment="1">
      <alignment horizontal="right" wrapText="1"/>
    </xf>
    <xf numFmtId="0" fontId="0" fillId="24" borderId="11" xfId="0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1" fontId="0" fillId="0" borderId="22" xfId="0" applyNumberFormat="1" applyFont="1" applyFill="1" applyBorder="1" applyAlignment="1">
      <alignment horizontal="right" vertical="top" wrapText="1"/>
    </xf>
    <xf numFmtId="0" fontId="0" fillId="0" borderId="23" xfId="0" applyFont="1" applyBorder="1" applyAlignment="1">
      <alignment horizontal="center" vertical="center"/>
    </xf>
    <xf numFmtId="181" fontId="0" fillId="0" borderId="23" xfId="0" applyNumberFormat="1" applyFont="1" applyFill="1" applyBorder="1" applyAlignment="1">
      <alignment horizontal="right" vertical="top" wrapText="1"/>
    </xf>
    <xf numFmtId="0" fontId="20" fillId="0" borderId="12" xfId="0" applyFont="1" applyBorder="1" applyAlignment="1">
      <alignment horizontal="center" vertical="center"/>
    </xf>
    <xf numFmtId="181" fontId="20" fillId="0" borderId="12" xfId="0" applyNumberFormat="1" applyFont="1" applyFill="1" applyBorder="1" applyAlignment="1">
      <alignment horizontal="right" vertical="top" wrapText="1"/>
    </xf>
    <xf numFmtId="180" fontId="0" fillId="0" borderId="12" xfId="0" applyNumberFormat="1" applyFont="1" applyFill="1" applyBorder="1">
      <alignment vertical="center"/>
    </xf>
    <xf numFmtId="0" fontId="23" fillId="0" borderId="12" xfId="0" applyFont="1" applyBorder="1" applyAlignment="1">
      <alignment horizontal="left" vertical="center"/>
    </xf>
    <xf numFmtId="38" fontId="20" fillId="0" borderId="12" xfId="33" applyFont="1" applyFill="1" applyBorder="1">
      <alignment vertical="center"/>
    </xf>
    <xf numFmtId="180" fontId="20" fillId="0" borderId="12" xfId="0" applyNumberFormat="1" applyFont="1" applyFill="1" applyBorder="1">
      <alignment vertical="center"/>
    </xf>
    <xf numFmtId="38" fontId="22" fillId="0" borderId="0" xfId="0" applyNumberFormat="1" applyFont="1">
      <alignment vertical="center"/>
    </xf>
    <xf numFmtId="49" fontId="1" fillId="24" borderId="10" xfId="42" applyNumberFormat="1" applyFont="1" applyFill="1" applyBorder="1" applyAlignment="1">
      <alignment horizontal="center" vertical="center"/>
    </xf>
    <xf numFmtId="49" fontId="1" fillId="0" borderId="10" xfId="42" applyNumberFormat="1" applyFont="1" applyFill="1" applyBorder="1" applyAlignment="1">
      <alignment horizontal="center" vertical="center" wrapText="1"/>
    </xf>
    <xf numFmtId="38" fontId="28" fillId="0" borderId="10" xfId="33" applyFont="1" applyFill="1" applyBorder="1" applyAlignment="1">
      <alignment horizontal="right" vertical="center" wrapText="1"/>
    </xf>
    <xf numFmtId="176" fontId="29" fillId="0" borderId="10" xfId="33" applyNumberFormat="1" applyFont="1" applyFill="1" applyBorder="1" applyAlignment="1">
      <alignment horizontal="right" vertical="center"/>
    </xf>
    <xf numFmtId="49" fontId="1" fillId="26" borderId="10" xfId="42" applyNumberFormat="1" applyFont="1" applyFill="1" applyBorder="1" applyAlignment="1">
      <alignment vertical="center"/>
    </xf>
    <xf numFmtId="182" fontId="26" fillId="26" borderId="10" xfId="42" applyNumberFormat="1" applyFont="1" applyFill="1" applyBorder="1" applyAlignment="1">
      <alignment vertical="center"/>
    </xf>
    <xf numFmtId="176" fontId="26" fillId="26" borderId="10" xfId="42" applyNumberFormat="1" applyFont="1" applyFill="1" applyBorder="1" applyAlignment="1">
      <alignment vertical="center"/>
    </xf>
    <xf numFmtId="49" fontId="1" fillId="0" borderId="12" xfId="42" applyNumberFormat="1" applyFont="1" applyFill="1" applyBorder="1" applyAlignment="1">
      <alignment vertical="center"/>
    </xf>
    <xf numFmtId="182" fontId="0" fillId="0" borderId="12" xfId="42" applyNumberFormat="1" applyFont="1" applyFill="1" applyBorder="1" applyAlignment="1">
      <alignment horizontal="right" vertical="center"/>
    </xf>
    <xf numFmtId="176" fontId="26" fillId="0" borderId="13" xfId="33" applyNumberFormat="1" applyFont="1" applyFill="1" applyBorder="1" applyAlignment="1">
      <alignment horizontal="right" vertical="center"/>
    </xf>
    <xf numFmtId="182" fontId="26" fillId="26" borderId="24" xfId="42" applyNumberFormat="1" applyFont="1" applyFill="1" applyBorder="1" applyAlignment="1">
      <alignment vertical="center"/>
    </xf>
    <xf numFmtId="176" fontId="26" fillId="26" borderId="24" xfId="42" applyNumberFormat="1" applyFont="1" applyFill="1" applyBorder="1" applyAlignment="1">
      <alignment vertical="center"/>
    </xf>
    <xf numFmtId="49" fontId="1" fillId="27" borderId="10" xfId="42" applyNumberFormat="1" applyFont="1" applyFill="1" applyBorder="1" applyAlignment="1">
      <alignment vertical="center"/>
    </xf>
    <xf numFmtId="182" fontId="26" fillId="27" borderId="10" xfId="42" applyNumberFormat="1" applyFont="1" applyFill="1" applyBorder="1" applyAlignment="1">
      <alignment vertical="center"/>
    </xf>
    <xf numFmtId="176" fontId="26" fillId="27" borderId="10" xfId="42" applyNumberFormat="1" applyFont="1" applyFill="1" applyBorder="1" applyAlignment="1">
      <alignment vertical="center"/>
    </xf>
    <xf numFmtId="182" fontId="26" fillId="27" borderId="10" xfId="42" applyNumberFormat="1" applyFont="1" applyFill="1" applyBorder="1" applyAlignment="1">
      <alignment horizontal="right" vertical="center"/>
    </xf>
    <xf numFmtId="176" fontId="26" fillId="27" borderId="10" xfId="42" applyNumberFormat="1" applyFont="1" applyFill="1" applyBorder="1" applyAlignment="1">
      <alignment horizontal="right" vertical="center"/>
    </xf>
    <xf numFmtId="49" fontId="1" fillId="0" borderId="12" xfId="42" applyNumberFormat="1" applyFont="1" applyFill="1" applyBorder="1" applyAlignment="1">
      <alignment vertical="center" shrinkToFit="1"/>
    </xf>
    <xf numFmtId="0" fontId="0" fillId="0" borderId="12" xfId="42" applyNumberFormat="1" applyFont="1" applyFill="1" applyBorder="1" applyAlignment="1">
      <alignment horizontal="right" vertical="center"/>
    </xf>
    <xf numFmtId="49" fontId="1" fillId="0" borderId="13" xfId="42" applyNumberFormat="1" applyFont="1" applyFill="1" applyBorder="1" applyAlignment="1">
      <alignment vertical="center"/>
    </xf>
    <xf numFmtId="0" fontId="0" fillId="27" borderId="10" xfId="0" applyFont="1" applyFill="1" applyBorder="1" applyAlignment="1">
      <alignment vertical="center"/>
    </xf>
    <xf numFmtId="0" fontId="0" fillId="27" borderId="25" xfId="0" applyFont="1" applyFill="1" applyBorder="1" applyAlignment="1">
      <alignment vertical="center"/>
    </xf>
    <xf numFmtId="0" fontId="0" fillId="27" borderId="10" xfId="0" applyFont="1" applyFill="1" applyBorder="1" applyAlignment="1">
      <alignment horizontal="right" vertical="center"/>
    </xf>
    <xf numFmtId="0" fontId="0" fillId="27" borderId="17" xfId="0" applyFont="1" applyFill="1" applyBorder="1" applyAlignment="1">
      <alignment vertical="center"/>
    </xf>
    <xf numFmtId="176" fontId="26" fillId="27" borderId="10" xfId="33" applyNumberFormat="1" applyFont="1" applyFill="1" applyBorder="1" applyAlignment="1">
      <alignment horizontal="right" vertical="center"/>
    </xf>
    <xf numFmtId="189" fontId="0" fillId="0" borderId="0" xfId="44" applyNumberFormat="1" applyFont="1">
      <alignment vertical="center"/>
    </xf>
    <xf numFmtId="38" fontId="0" fillId="0" borderId="0" xfId="33" applyFont="1">
      <alignment vertical="center"/>
    </xf>
    <xf numFmtId="0" fontId="30" fillId="0" borderId="0" xfId="0" applyFont="1">
      <alignment vertical="center"/>
    </xf>
    <xf numFmtId="56" fontId="0" fillId="0" borderId="0" xfId="0" applyNumberFormat="1">
      <alignment vertical="center"/>
    </xf>
    <xf numFmtId="180" fontId="27" fillId="0" borderId="13" xfId="0" applyNumberFormat="1" applyFont="1" applyBorder="1" applyAlignment="1">
      <alignment horizontal="right" vertical="center" wrapText="1"/>
    </xf>
    <xf numFmtId="180" fontId="27" fillId="0" borderId="12" xfId="0" applyNumberFormat="1" applyFont="1" applyBorder="1" applyAlignment="1">
      <alignment horizontal="right" vertical="center" wrapText="1"/>
    </xf>
    <xf numFmtId="180" fontId="0" fillId="0" borderId="14" xfId="0" applyNumberFormat="1" applyFont="1" applyFill="1" applyBorder="1">
      <alignment vertical="center"/>
    </xf>
    <xf numFmtId="180" fontId="0" fillId="0" borderId="15" xfId="0" applyNumberFormat="1" applyFill="1" applyBorder="1">
      <alignment vertical="center"/>
    </xf>
    <xf numFmtId="180" fontId="0" fillId="0" borderId="14" xfId="0" applyNumberFormat="1" applyFill="1" applyBorder="1">
      <alignment vertical="center"/>
    </xf>
    <xf numFmtId="180" fontId="0" fillId="0" borderId="15" xfId="0" applyNumberFormat="1" applyFont="1" applyFill="1" applyBorder="1">
      <alignment vertical="center"/>
    </xf>
    <xf numFmtId="180" fontId="27" fillId="0" borderId="11" xfId="0" applyNumberFormat="1" applyFont="1" applyBorder="1" applyAlignment="1">
      <alignment horizontal="right" vertical="center" wrapText="1"/>
    </xf>
    <xf numFmtId="180" fontId="0" fillId="0" borderId="15" xfId="0" applyNumberFormat="1" applyFont="1" applyBorder="1">
      <alignment vertical="center"/>
    </xf>
    <xf numFmtId="180" fontId="0" fillId="0" borderId="12" xfId="0" applyNumberFormat="1" applyFont="1" applyBorder="1" applyAlignment="1">
      <alignment horizontal="right" vertical="center" wrapText="1"/>
    </xf>
    <xf numFmtId="180" fontId="0" fillId="0" borderId="14" xfId="0" applyNumberFormat="1" applyFont="1" applyBorder="1" applyAlignment="1">
      <alignment horizontal="right" vertical="center" wrapText="1"/>
    </xf>
    <xf numFmtId="180" fontId="27" fillId="0" borderId="15" xfId="0" applyNumberFormat="1" applyFont="1" applyBorder="1">
      <alignment vertical="center"/>
    </xf>
    <xf numFmtId="180" fontId="27" fillId="0" borderId="13" xfId="0" applyNumberFormat="1" applyFont="1" applyBorder="1">
      <alignment vertical="center"/>
    </xf>
    <xf numFmtId="38" fontId="0" fillId="25" borderId="10" xfId="33" applyFont="1" applyFill="1" applyBorder="1" applyAlignment="1">
      <alignment horizontal="right" vertical="center"/>
    </xf>
    <xf numFmtId="38" fontId="0" fillId="0" borderId="12" xfId="33" applyFont="1" applyBorder="1" applyAlignment="1">
      <alignment horizontal="right" vertical="center" wrapText="1"/>
    </xf>
    <xf numFmtId="38" fontId="27" fillId="0" borderId="15" xfId="33" applyFont="1" applyBorder="1">
      <alignment vertical="center"/>
    </xf>
    <xf numFmtId="0" fontId="0" fillId="24" borderId="10" xfId="0" applyFill="1" applyBorder="1" applyAlignment="1">
      <alignment horizontal="center" vertical="center"/>
    </xf>
    <xf numFmtId="188" fontId="20" fillId="0" borderId="16" xfId="44" applyNumberFormat="1" applyFont="1" applyFill="1" applyBorder="1" applyAlignment="1">
      <alignment horizontal="right" vertical="center"/>
    </xf>
    <xf numFmtId="188" fontId="20" fillId="0" borderId="26" xfId="44" applyNumberFormat="1" applyFont="1" applyFill="1" applyBorder="1" applyAlignment="1">
      <alignment horizontal="right" vertical="center"/>
    </xf>
    <xf numFmtId="38" fontId="20" fillId="0" borderId="18" xfId="33" applyFont="1" applyFill="1" applyBorder="1" applyAlignment="1">
      <alignment vertical="center"/>
    </xf>
    <xf numFmtId="38" fontId="20" fillId="0" borderId="29" xfId="33" applyFont="1" applyFill="1" applyBorder="1" applyAlignment="1">
      <alignment vertical="center"/>
    </xf>
    <xf numFmtId="38" fontId="20" fillId="0" borderId="11" xfId="33" applyFont="1" applyFill="1" applyBorder="1" applyAlignment="1">
      <alignment vertical="center"/>
    </xf>
    <xf numFmtId="49" fontId="20" fillId="0" borderId="16" xfId="33" applyNumberFormat="1" applyFont="1" applyFill="1" applyBorder="1" applyAlignment="1">
      <alignment horizontal="right" vertical="center"/>
    </xf>
    <xf numFmtId="49" fontId="20" fillId="0" borderId="26" xfId="33" applyNumberFormat="1" applyFont="1" applyFill="1" applyBorder="1" applyAlignment="1">
      <alignment horizontal="right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38" fontId="20" fillId="0" borderId="18" xfId="33" applyFont="1" applyBorder="1" applyAlignment="1">
      <alignment horizontal="center" vertical="center"/>
    </xf>
    <xf numFmtId="38" fontId="20" fillId="0" borderId="16" xfId="33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  <xf numFmtId="49" fontId="1" fillId="24" borderId="10" xfId="42" applyNumberFormat="1" applyFont="1" applyFill="1" applyBorder="1" applyAlignment="1">
      <alignment horizontal="center" vertical="center"/>
    </xf>
    <xf numFmtId="180" fontId="24" fillId="24" borderId="29" xfId="33" applyNumberFormat="1" applyFont="1" applyFill="1" applyBorder="1" applyAlignment="1">
      <alignment horizontal="center" vertical="center" wrapText="1"/>
    </xf>
    <xf numFmtId="180" fontId="24" fillId="24" borderId="26" xfId="3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1" fillId="24" borderId="17" xfId="42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4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JB16" xfId="42" xr:uid="{00000000-0005-0000-0000-00002B000000}"/>
    <cellStyle name="良い" xfId="43" builtinId="26" customBuiltin="1"/>
  </cellStyles>
  <dxfs count="0"/>
  <tableStyles count="0" defaultTableStyle="TableStyleMedium2" defaultPivotStyle="PivotStyleLight16"/>
  <colors>
    <mruColors>
      <color rgb="FFCCFFFF"/>
      <color rgb="FFFFFFCC"/>
      <color rgb="FFCCFF99"/>
      <color rgb="FF99FF99"/>
      <color rgb="FF0000FF"/>
      <color rgb="FFFF9933"/>
      <color rgb="FFFF99FF"/>
      <color rgb="FF33CC33"/>
      <color rgb="FFFF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43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6086475" y="7810500"/>
          <a:ext cx="3524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7"/>
  <sheetViews>
    <sheetView tabSelected="1" zoomScale="90" zoomScaleNormal="90" workbookViewId="0">
      <selection activeCell="H7" sqref="H7"/>
    </sheetView>
  </sheetViews>
  <sheetFormatPr defaultRowHeight="13.2" x14ac:dyDescent="0.2"/>
  <cols>
    <col min="1" max="1" width="4.109375" customWidth="1"/>
    <col min="2" max="2" width="11.77734375" customWidth="1"/>
    <col min="3" max="6" width="11.6640625" customWidth="1"/>
    <col min="7" max="7" width="21.33203125" customWidth="1"/>
  </cols>
  <sheetData>
    <row r="1" spans="2:7" x14ac:dyDescent="0.2">
      <c r="B1" s="2" t="s">
        <v>193</v>
      </c>
    </row>
    <row r="2" spans="2:7" x14ac:dyDescent="0.2">
      <c r="G2" s="3" t="s">
        <v>242</v>
      </c>
    </row>
    <row r="3" spans="2:7" s="1" customFormat="1" x14ac:dyDescent="0.2">
      <c r="B3" s="272" t="s">
        <v>208</v>
      </c>
      <c r="C3" s="272" t="s">
        <v>111</v>
      </c>
      <c r="D3" s="272" t="s">
        <v>189</v>
      </c>
      <c r="E3" s="272"/>
      <c r="F3" s="272"/>
      <c r="G3" s="272" t="s">
        <v>141</v>
      </c>
    </row>
    <row r="4" spans="2:7" s="1" customFormat="1" x14ac:dyDescent="0.2">
      <c r="B4" s="272"/>
      <c r="C4" s="272"/>
      <c r="D4" s="4" t="s">
        <v>125</v>
      </c>
      <c r="E4" s="4" t="s">
        <v>52</v>
      </c>
      <c r="F4" s="4" t="s">
        <v>302</v>
      </c>
      <c r="G4" s="272"/>
    </row>
    <row r="5" spans="2:7" x14ac:dyDescent="0.2">
      <c r="B5" s="5" t="s">
        <v>128</v>
      </c>
      <c r="C5" s="6">
        <v>4317</v>
      </c>
      <c r="D5" s="6">
        <v>24813</v>
      </c>
      <c r="E5" s="6">
        <v>11858</v>
      </c>
      <c r="F5" s="6">
        <v>12955</v>
      </c>
      <c r="G5" s="7" t="s">
        <v>322</v>
      </c>
    </row>
    <row r="6" spans="2:7" x14ac:dyDescent="0.2">
      <c r="B6" s="8" t="s">
        <v>380</v>
      </c>
      <c r="C6" s="9">
        <v>4710</v>
      </c>
      <c r="D6" s="9">
        <v>27238</v>
      </c>
      <c r="E6" s="9">
        <v>13028</v>
      </c>
      <c r="F6" s="9">
        <v>14210</v>
      </c>
      <c r="G6" s="10" t="s">
        <v>170</v>
      </c>
    </row>
    <row r="7" spans="2:7" x14ac:dyDescent="0.2">
      <c r="B7" s="8" t="s">
        <v>129</v>
      </c>
      <c r="C7" s="9">
        <v>5221</v>
      </c>
      <c r="D7" s="9">
        <v>29634</v>
      </c>
      <c r="E7" s="9">
        <v>13974</v>
      </c>
      <c r="F7" s="9">
        <v>15660</v>
      </c>
      <c r="G7" s="10" t="s">
        <v>132</v>
      </c>
    </row>
    <row r="8" spans="2:7" x14ac:dyDescent="0.2">
      <c r="B8" s="8" t="s">
        <v>248</v>
      </c>
      <c r="C8" s="9">
        <v>5413</v>
      </c>
      <c r="D8" s="9">
        <v>30859</v>
      </c>
      <c r="E8" s="9">
        <v>14405</v>
      </c>
      <c r="F8" s="9">
        <v>16454</v>
      </c>
      <c r="G8" s="10" t="s">
        <v>308</v>
      </c>
    </row>
    <row r="9" spans="2:7" x14ac:dyDescent="0.2">
      <c r="B9" s="8" t="s">
        <v>198</v>
      </c>
      <c r="C9" s="9">
        <v>5428</v>
      </c>
      <c r="D9" s="9">
        <v>31401</v>
      </c>
      <c r="E9" s="9">
        <v>14904</v>
      </c>
      <c r="F9" s="9">
        <v>16497</v>
      </c>
      <c r="G9" s="8" t="s">
        <v>309</v>
      </c>
    </row>
    <row r="10" spans="2:7" x14ac:dyDescent="0.2">
      <c r="B10" s="8" t="s">
        <v>16</v>
      </c>
      <c r="C10" s="9">
        <v>6960</v>
      </c>
      <c r="D10" s="9">
        <v>38902</v>
      </c>
      <c r="E10" s="9">
        <v>19130</v>
      </c>
      <c r="F10" s="9">
        <v>19772</v>
      </c>
      <c r="G10" s="8" t="s">
        <v>9</v>
      </c>
    </row>
    <row r="11" spans="2:7" x14ac:dyDescent="0.2">
      <c r="B11" s="8" t="s">
        <v>61</v>
      </c>
      <c r="C11" s="9">
        <v>7194</v>
      </c>
      <c r="D11" s="9">
        <v>39781</v>
      </c>
      <c r="E11" s="9">
        <v>19069</v>
      </c>
      <c r="F11" s="9">
        <v>20712</v>
      </c>
      <c r="G11" s="8" t="s">
        <v>256</v>
      </c>
    </row>
    <row r="12" spans="2:7" x14ac:dyDescent="0.2">
      <c r="B12" s="8" t="s">
        <v>317</v>
      </c>
      <c r="C12" s="9">
        <v>7304</v>
      </c>
      <c r="D12" s="9">
        <v>40176</v>
      </c>
      <c r="E12" s="11" t="s">
        <v>348</v>
      </c>
      <c r="F12" s="11" t="s">
        <v>348</v>
      </c>
      <c r="G12" s="8" t="s">
        <v>83</v>
      </c>
    </row>
    <row r="13" spans="2:7" x14ac:dyDescent="0.2">
      <c r="B13" s="8" t="s">
        <v>223</v>
      </c>
      <c r="C13" s="9">
        <v>7561</v>
      </c>
      <c r="D13" s="9">
        <v>41601</v>
      </c>
      <c r="E13" s="11">
        <v>19995</v>
      </c>
      <c r="F13" s="11">
        <v>21606</v>
      </c>
      <c r="G13" s="8" t="s">
        <v>39</v>
      </c>
    </row>
    <row r="14" spans="2:7" x14ac:dyDescent="0.2">
      <c r="B14" s="8" t="s">
        <v>336</v>
      </c>
      <c r="C14" s="9">
        <v>8221</v>
      </c>
      <c r="D14" s="9">
        <v>41870</v>
      </c>
      <c r="E14" s="9">
        <v>19825</v>
      </c>
      <c r="F14" s="9">
        <v>22045</v>
      </c>
      <c r="G14" s="8" t="s">
        <v>158</v>
      </c>
    </row>
    <row r="15" spans="2:7" x14ac:dyDescent="0.2">
      <c r="B15" s="8" t="s">
        <v>221</v>
      </c>
      <c r="C15" s="9">
        <v>9690</v>
      </c>
      <c r="D15" s="9">
        <v>44419</v>
      </c>
      <c r="E15" s="9">
        <v>21103</v>
      </c>
      <c r="F15" s="9">
        <v>23316</v>
      </c>
      <c r="G15" s="8" t="s">
        <v>290</v>
      </c>
    </row>
    <row r="16" spans="2:7" x14ac:dyDescent="0.2">
      <c r="B16" s="8" t="s">
        <v>307</v>
      </c>
      <c r="C16" s="9">
        <v>11174</v>
      </c>
      <c r="D16" s="9">
        <v>47369</v>
      </c>
      <c r="E16" s="9">
        <v>22486</v>
      </c>
      <c r="F16" s="9">
        <v>24883</v>
      </c>
      <c r="G16" s="8" t="s">
        <v>289</v>
      </c>
    </row>
    <row r="17" spans="2:7" x14ac:dyDescent="0.2">
      <c r="B17" s="8" t="s">
        <v>235</v>
      </c>
      <c r="C17" s="9">
        <v>12811</v>
      </c>
      <c r="D17" s="9">
        <v>50733</v>
      </c>
      <c r="E17" s="9">
        <v>24229</v>
      </c>
      <c r="F17" s="9">
        <v>26504</v>
      </c>
      <c r="G17" s="8" t="s">
        <v>212</v>
      </c>
    </row>
    <row r="18" spans="2:7" x14ac:dyDescent="0.2">
      <c r="B18" s="8" t="s">
        <v>56</v>
      </c>
      <c r="C18" s="9">
        <v>14528</v>
      </c>
      <c r="D18" s="9">
        <v>54254</v>
      </c>
      <c r="E18" s="9">
        <v>25973</v>
      </c>
      <c r="F18" s="9">
        <v>28281</v>
      </c>
      <c r="G18" s="8" t="s">
        <v>17</v>
      </c>
    </row>
    <row r="19" spans="2:7" x14ac:dyDescent="0.2">
      <c r="B19" s="8" t="s">
        <v>89</v>
      </c>
      <c r="C19" s="9">
        <v>15480</v>
      </c>
      <c r="D19" s="9">
        <v>55791</v>
      </c>
      <c r="E19" s="9">
        <v>26533</v>
      </c>
      <c r="F19" s="9">
        <v>29258</v>
      </c>
      <c r="G19" s="8" t="s">
        <v>12</v>
      </c>
    </row>
    <row r="20" spans="2:7" x14ac:dyDescent="0.2">
      <c r="B20" s="8" t="s">
        <v>69</v>
      </c>
      <c r="C20" s="9">
        <v>16183</v>
      </c>
      <c r="D20" s="9">
        <v>55877</v>
      </c>
      <c r="E20" s="9">
        <v>26354</v>
      </c>
      <c r="F20" s="9">
        <v>29523</v>
      </c>
      <c r="G20" s="8" t="s">
        <v>340</v>
      </c>
    </row>
    <row r="21" spans="2:7" x14ac:dyDescent="0.2">
      <c r="B21" s="8" t="s">
        <v>250</v>
      </c>
      <c r="C21" s="9">
        <v>18033</v>
      </c>
      <c r="D21" s="9">
        <v>57414</v>
      </c>
      <c r="E21" s="9">
        <v>27332</v>
      </c>
      <c r="F21" s="9">
        <v>30082</v>
      </c>
      <c r="G21" s="8" t="s">
        <v>204</v>
      </c>
    </row>
    <row r="22" spans="2:7" x14ac:dyDescent="0.2">
      <c r="B22" s="8" t="s">
        <v>44</v>
      </c>
      <c r="C22" s="9">
        <v>20391</v>
      </c>
      <c r="D22" s="9">
        <v>60726</v>
      </c>
      <c r="E22" s="9">
        <v>29045</v>
      </c>
      <c r="F22" s="9">
        <v>31681</v>
      </c>
      <c r="G22" s="8" t="s">
        <v>229</v>
      </c>
    </row>
    <row r="23" spans="2:7" x14ac:dyDescent="0.2">
      <c r="B23" s="8" t="s">
        <v>167</v>
      </c>
      <c r="C23" s="9">
        <v>22808</v>
      </c>
      <c r="D23" s="9">
        <v>64723</v>
      </c>
      <c r="E23" s="9">
        <v>30880</v>
      </c>
      <c r="F23" s="9">
        <v>33843</v>
      </c>
      <c r="G23" s="8" t="s">
        <v>76</v>
      </c>
    </row>
    <row r="24" spans="2:7" x14ac:dyDescent="0.2">
      <c r="B24" s="8" t="s">
        <v>227</v>
      </c>
      <c r="C24" s="9">
        <v>25219</v>
      </c>
      <c r="D24" s="9">
        <v>69074</v>
      </c>
      <c r="E24" s="9">
        <v>32701</v>
      </c>
      <c r="F24" s="9">
        <v>36373</v>
      </c>
      <c r="G24" s="8" t="s">
        <v>298</v>
      </c>
    </row>
    <row r="25" spans="2:7" x14ac:dyDescent="0.2">
      <c r="B25" s="144" t="s">
        <v>344</v>
      </c>
      <c r="C25" s="9">
        <v>27630</v>
      </c>
      <c r="D25" s="9">
        <v>72902</v>
      </c>
      <c r="E25" s="11">
        <v>34799</v>
      </c>
      <c r="F25" s="11">
        <v>38103</v>
      </c>
      <c r="G25" s="144" t="s">
        <v>373</v>
      </c>
    </row>
    <row r="26" spans="2:7" x14ac:dyDescent="0.2">
      <c r="B26" s="196" t="s">
        <v>386</v>
      </c>
      <c r="C26" s="197">
        <v>29816</v>
      </c>
      <c r="D26" s="197">
        <v>74196</v>
      </c>
      <c r="E26" s="198">
        <v>35528</v>
      </c>
      <c r="F26" s="198">
        <v>38668</v>
      </c>
      <c r="G26" s="12" t="s">
        <v>387</v>
      </c>
    </row>
    <row r="27" spans="2:7" x14ac:dyDescent="0.2">
      <c r="G27" s="3" t="s">
        <v>356</v>
      </c>
    </row>
  </sheetData>
  <mergeCells count="4">
    <mergeCell ref="B3:B4"/>
    <mergeCell ref="C3:C4"/>
    <mergeCell ref="D3:F3"/>
    <mergeCell ref="G3:G4"/>
  </mergeCells>
  <phoneticPr fontId="25"/>
  <pageMargins left="0.78740157480314965" right="0.78740157480314965" top="0.78740157480314965" bottom="0.39370078740157483" header="0.51181102362204722" footer="0.39370078740157483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T55"/>
  <sheetViews>
    <sheetView zoomScale="80" zoomScaleNormal="80" workbookViewId="0">
      <pane xSplit="2" topLeftCell="C1" activePane="topRight" state="frozen"/>
      <selection activeCell="J14" sqref="J14"/>
      <selection pane="topRight" activeCell="S4" sqref="S4"/>
    </sheetView>
  </sheetViews>
  <sheetFormatPr defaultRowHeight="13.2" x14ac:dyDescent="0.2"/>
  <cols>
    <col min="1" max="1" width="4.109375" customWidth="1"/>
    <col min="2" max="2" width="22.33203125" customWidth="1"/>
    <col min="15" max="16" width="9" style="109"/>
    <col min="19" max="19" width="9" style="109" bestFit="1" customWidth="1"/>
    <col min="20" max="20" width="12.109375" style="109" bestFit="1" customWidth="1"/>
  </cols>
  <sheetData>
    <row r="1" spans="2:20" x14ac:dyDescent="0.2">
      <c r="B1" s="2" t="s">
        <v>147</v>
      </c>
    </row>
    <row r="2" spans="2:20" x14ac:dyDescent="0.2">
      <c r="P2" s="210" t="s">
        <v>303</v>
      </c>
      <c r="T2" s="110"/>
    </row>
    <row r="3" spans="2:20" x14ac:dyDescent="0.2">
      <c r="B3" s="318" t="s">
        <v>104</v>
      </c>
      <c r="C3" s="320" t="s">
        <v>325</v>
      </c>
      <c r="D3" s="321"/>
      <c r="E3" s="322" t="s">
        <v>81</v>
      </c>
      <c r="F3" s="322"/>
      <c r="G3" s="314" t="s">
        <v>184</v>
      </c>
      <c r="H3" s="314"/>
      <c r="I3" s="316" t="s">
        <v>205</v>
      </c>
      <c r="J3" s="317"/>
      <c r="K3" s="314" t="s">
        <v>29</v>
      </c>
      <c r="L3" s="314"/>
      <c r="M3" s="314" t="s">
        <v>103</v>
      </c>
      <c r="N3" s="314"/>
      <c r="O3" s="315" t="s">
        <v>386</v>
      </c>
      <c r="P3" s="315"/>
      <c r="S3"/>
      <c r="T3"/>
    </row>
    <row r="4" spans="2:20" x14ac:dyDescent="0.2">
      <c r="B4" s="319"/>
      <c r="C4" s="215" t="s">
        <v>338</v>
      </c>
      <c r="D4" s="175" t="s">
        <v>18</v>
      </c>
      <c r="E4" s="214" t="s">
        <v>338</v>
      </c>
      <c r="F4" s="215" t="s">
        <v>18</v>
      </c>
      <c r="G4" s="176" t="s">
        <v>338</v>
      </c>
      <c r="H4" s="216" t="s">
        <v>18</v>
      </c>
      <c r="I4" s="176" t="s">
        <v>338</v>
      </c>
      <c r="J4" s="216" t="s">
        <v>18</v>
      </c>
      <c r="K4" s="176" t="s">
        <v>338</v>
      </c>
      <c r="L4" s="216" t="s">
        <v>18</v>
      </c>
      <c r="M4" s="176" t="s">
        <v>338</v>
      </c>
      <c r="N4" s="216" t="s">
        <v>18</v>
      </c>
      <c r="O4" s="177" t="s">
        <v>338</v>
      </c>
      <c r="P4" s="211" t="s">
        <v>18</v>
      </c>
      <c r="S4"/>
      <c r="T4"/>
    </row>
    <row r="5" spans="2:20" x14ac:dyDescent="0.2">
      <c r="B5" s="212" t="s">
        <v>90</v>
      </c>
      <c r="C5" s="113">
        <v>26116</v>
      </c>
      <c r="D5" s="114">
        <v>100</v>
      </c>
      <c r="E5" s="111">
        <v>28613</v>
      </c>
      <c r="F5" s="112">
        <v>100</v>
      </c>
      <c r="G5" s="113">
        <v>29385</v>
      </c>
      <c r="H5" s="115">
        <v>100</v>
      </c>
      <c r="I5" s="113">
        <v>30972</v>
      </c>
      <c r="J5" s="115">
        <v>100</v>
      </c>
      <c r="K5" s="113">
        <v>32193</v>
      </c>
      <c r="L5" s="115">
        <v>100</v>
      </c>
      <c r="M5" s="113">
        <v>34761</v>
      </c>
      <c r="N5" s="115">
        <v>100</v>
      </c>
      <c r="O5" s="116">
        <f>O6+O10+O14+O22</f>
        <v>34286</v>
      </c>
      <c r="P5" s="117">
        <v>100</v>
      </c>
      <c r="Q5" s="142"/>
      <c r="R5" s="169"/>
      <c r="S5"/>
      <c r="T5"/>
    </row>
    <row r="6" spans="2:20" x14ac:dyDescent="0.2">
      <c r="B6" s="178" t="s">
        <v>244</v>
      </c>
      <c r="C6" s="120">
        <v>1462</v>
      </c>
      <c r="D6" s="121">
        <v>5.6</v>
      </c>
      <c r="E6" s="118">
        <v>1212</v>
      </c>
      <c r="F6" s="119">
        <v>4.2</v>
      </c>
      <c r="G6" s="120">
        <v>913</v>
      </c>
      <c r="H6" s="122">
        <v>3.1</v>
      </c>
      <c r="I6" s="120">
        <v>905</v>
      </c>
      <c r="J6" s="122">
        <v>2.9</v>
      </c>
      <c r="K6" s="120">
        <v>687</v>
      </c>
      <c r="L6" s="115">
        <v>2.1</v>
      </c>
      <c r="M6" s="120">
        <v>665</v>
      </c>
      <c r="N6" s="115">
        <v>1.9</v>
      </c>
      <c r="O6" s="123">
        <f>O7+O8+O9</f>
        <v>542</v>
      </c>
      <c r="P6" s="117">
        <v>1.6</v>
      </c>
      <c r="R6" s="169"/>
      <c r="S6"/>
      <c r="T6"/>
    </row>
    <row r="7" spans="2:20" x14ac:dyDescent="0.2">
      <c r="B7" s="179" t="s">
        <v>197</v>
      </c>
      <c r="C7" s="126">
        <v>1450</v>
      </c>
      <c r="D7" s="127">
        <v>5.6</v>
      </c>
      <c r="E7" s="124">
        <v>1206</v>
      </c>
      <c r="F7" s="125">
        <v>4.2</v>
      </c>
      <c r="G7" s="126">
        <v>906</v>
      </c>
      <c r="H7" s="128">
        <v>3.1</v>
      </c>
      <c r="I7" s="126">
        <v>901</v>
      </c>
      <c r="J7" s="128">
        <v>2.9</v>
      </c>
      <c r="K7" s="126">
        <v>681</v>
      </c>
      <c r="L7" s="122">
        <v>2.1</v>
      </c>
      <c r="M7" s="126">
        <v>653</v>
      </c>
      <c r="N7" s="122">
        <v>1.9</v>
      </c>
      <c r="O7" s="129">
        <f>O24+O39</f>
        <v>530</v>
      </c>
      <c r="P7" s="130">
        <v>1.5</v>
      </c>
      <c r="Q7" s="253"/>
      <c r="R7" s="169"/>
      <c r="S7"/>
      <c r="T7"/>
    </row>
    <row r="8" spans="2:20" x14ac:dyDescent="0.2">
      <c r="B8" s="180" t="s">
        <v>172</v>
      </c>
      <c r="C8" s="120">
        <v>10</v>
      </c>
      <c r="D8" s="121">
        <v>0</v>
      </c>
      <c r="E8" s="118">
        <v>5</v>
      </c>
      <c r="F8" s="119">
        <v>0</v>
      </c>
      <c r="G8" s="120">
        <v>7</v>
      </c>
      <c r="H8" s="122">
        <v>0</v>
      </c>
      <c r="I8" s="120">
        <v>4</v>
      </c>
      <c r="J8" s="122">
        <v>0</v>
      </c>
      <c r="K8" s="120">
        <v>5</v>
      </c>
      <c r="L8" s="122">
        <v>0</v>
      </c>
      <c r="M8" s="120">
        <v>8</v>
      </c>
      <c r="N8" s="122">
        <v>0</v>
      </c>
      <c r="O8" s="123">
        <f>O25+O40</f>
        <v>10</v>
      </c>
      <c r="P8" s="130">
        <v>0</v>
      </c>
      <c r="Q8" s="253"/>
      <c r="R8" s="169"/>
      <c r="S8"/>
      <c r="T8"/>
    </row>
    <row r="9" spans="2:20" x14ac:dyDescent="0.2">
      <c r="B9" s="181" t="s">
        <v>146</v>
      </c>
      <c r="C9" s="133">
        <v>2</v>
      </c>
      <c r="D9" s="134">
        <v>0</v>
      </c>
      <c r="E9" s="131">
        <v>1</v>
      </c>
      <c r="F9" s="132">
        <v>0</v>
      </c>
      <c r="G9" s="133" t="s">
        <v>331</v>
      </c>
      <c r="H9" s="135" t="s">
        <v>331</v>
      </c>
      <c r="I9" s="133" t="s">
        <v>122</v>
      </c>
      <c r="J9" s="135" t="s">
        <v>122</v>
      </c>
      <c r="K9" s="133">
        <v>1</v>
      </c>
      <c r="L9" s="122">
        <v>0</v>
      </c>
      <c r="M9" s="133">
        <v>4</v>
      </c>
      <c r="N9" s="122">
        <v>0</v>
      </c>
      <c r="O9" s="136">
        <f>O26+O41</f>
        <v>2</v>
      </c>
      <c r="P9" s="130">
        <v>0</v>
      </c>
      <c r="Q9" s="253"/>
      <c r="R9" s="169"/>
      <c r="S9"/>
      <c r="T9"/>
    </row>
    <row r="10" spans="2:20" x14ac:dyDescent="0.2">
      <c r="B10" s="182" t="s">
        <v>138</v>
      </c>
      <c r="C10" s="120">
        <v>8400</v>
      </c>
      <c r="D10" s="121">
        <v>32.200000000000003</v>
      </c>
      <c r="E10" s="118">
        <v>8664</v>
      </c>
      <c r="F10" s="119">
        <v>30.3</v>
      </c>
      <c r="G10" s="120">
        <v>8530</v>
      </c>
      <c r="H10" s="122">
        <v>29</v>
      </c>
      <c r="I10" s="120">
        <v>8485</v>
      </c>
      <c r="J10" s="122">
        <v>27.4</v>
      </c>
      <c r="K10" s="120">
        <v>7735</v>
      </c>
      <c r="L10" s="115">
        <v>24</v>
      </c>
      <c r="M10" s="120">
        <v>7981</v>
      </c>
      <c r="N10" s="115">
        <v>23</v>
      </c>
      <c r="O10" s="123">
        <f>O11+O12+O13</f>
        <v>8238</v>
      </c>
      <c r="P10" s="117">
        <v>24</v>
      </c>
      <c r="Q10" s="253"/>
      <c r="R10" s="169"/>
      <c r="S10"/>
      <c r="T10"/>
    </row>
    <row r="11" spans="2:20" x14ac:dyDescent="0.2">
      <c r="B11" s="179" t="s">
        <v>283</v>
      </c>
      <c r="C11" s="126">
        <v>10</v>
      </c>
      <c r="D11" s="127">
        <v>0</v>
      </c>
      <c r="E11" s="124">
        <v>10</v>
      </c>
      <c r="F11" s="125">
        <v>0</v>
      </c>
      <c r="G11" s="126">
        <v>3</v>
      </c>
      <c r="H11" s="128">
        <v>0</v>
      </c>
      <c r="I11" s="126">
        <v>5</v>
      </c>
      <c r="J11" s="128">
        <v>0</v>
      </c>
      <c r="K11" s="126">
        <v>6</v>
      </c>
      <c r="L11" s="122">
        <v>0</v>
      </c>
      <c r="M11" s="126">
        <v>6</v>
      </c>
      <c r="N11" s="122">
        <v>0</v>
      </c>
      <c r="O11" s="129">
        <f>O27+O42</f>
        <v>4</v>
      </c>
      <c r="P11" s="130">
        <v>0</v>
      </c>
      <c r="Q11" s="253"/>
      <c r="R11" s="169"/>
      <c r="S11"/>
      <c r="T11"/>
    </row>
    <row r="12" spans="2:20" x14ac:dyDescent="0.2">
      <c r="B12" s="180" t="s">
        <v>218</v>
      </c>
      <c r="C12" s="120">
        <v>1937</v>
      </c>
      <c r="D12" s="121">
        <v>7.4</v>
      </c>
      <c r="E12" s="118">
        <v>2346</v>
      </c>
      <c r="F12" s="119">
        <v>8.1999999999999993</v>
      </c>
      <c r="G12" s="120">
        <v>2354</v>
      </c>
      <c r="H12" s="122">
        <v>8</v>
      </c>
      <c r="I12" s="120">
        <v>2218</v>
      </c>
      <c r="J12" s="122">
        <v>7.2</v>
      </c>
      <c r="K12" s="120">
        <v>1945</v>
      </c>
      <c r="L12" s="122">
        <v>6</v>
      </c>
      <c r="M12" s="120">
        <v>1945</v>
      </c>
      <c r="N12" s="122">
        <v>5.6</v>
      </c>
      <c r="O12" s="123">
        <f>O28+O43</f>
        <v>1970</v>
      </c>
      <c r="P12" s="130">
        <v>5.7</v>
      </c>
      <c r="Q12" s="253"/>
      <c r="R12" s="169"/>
      <c r="S12"/>
      <c r="T12"/>
    </row>
    <row r="13" spans="2:20" x14ac:dyDescent="0.2">
      <c r="B13" s="181" t="s">
        <v>297</v>
      </c>
      <c r="C13" s="133">
        <v>6453</v>
      </c>
      <c r="D13" s="134">
        <v>24.7</v>
      </c>
      <c r="E13" s="131">
        <v>6308</v>
      </c>
      <c r="F13" s="132">
        <v>22.1</v>
      </c>
      <c r="G13" s="133">
        <v>6173</v>
      </c>
      <c r="H13" s="135">
        <v>21</v>
      </c>
      <c r="I13" s="133">
        <v>6262</v>
      </c>
      <c r="J13" s="135">
        <v>20.2</v>
      </c>
      <c r="K13" s="133">
        <v>5784</v>
      </c>
      <c r="L13" s="122">
        <v>18</v>
      </c>
      <c r="M13" s="133">
        <v>6030</v>
      </c>
      <c r="N13" s="122">
        <v>17.3</v>
      </c>
      <c r="O13" s="136">
        <f>O29+O44</f>
        <v>6264</v>
      </c>
      <c r="P13" s="130">
        <v>18.3</v>
      </c>
      <c r="Q13" s="253"/>
      <c r="R13" s="169"/>
      <c r="S13"/>
      <c r="T13"/>
    </row>
    <row r="14" spans="2:20" x14ac:dyDescent="0.2">
      <c r="B14" s="182" t="s">
        <v>55</v>
      </c>
      <c r="C14" s="120">
        <v>16248</v>
      </c>
      <c r="D14" s="121">
        <v>62.2</v>
      </c>
      <c r="E14" s="118">
        <v>18724</v>
      </c>
      <c r="F14" s="119">
        <v>65.5</v>
      </c>
      <c r="G14" s="120">
        <v>19751</v>
      </c>
      <c r="H14" s="122">
        <v>67.2</v>
      </c>
      <c r="I14" s="120">
        <v>21263</v>
      </c>
      <c r="J14" s="122">
        <v>68.7</v>
      </c>
      <c r="K14" s="120">
        <v>22152</v>
      </c>
      <c r="L14" s="115">
        <v>68.8</v>
      </c>
      <c r="M14" s="120">
        <v>24127</v>
      </c>
      <c r="N14" s="115">
        <v>69.400000000000006</v>
      </c>
      <c r="O14" s="123">
        <f>O15+O16+O17+O18+O19+O20+O21</f>
        <v>24647</v>
      </c>
      <c r="P14" s="117">
        <v>71.900000000000006</v>
      </c>
      <c r="Q14" s="253"/>
      <c r="R14" s="169"/>
      <c r="S14"/>
      <c r="T14"/>
    </row>
    <row r="15" spans="2:20" x14ac:dyDescent="0.2">
      <c r="B15" s="179" t="s">
        <v>65</v>
      </c>
      <c r="C15" s="126">
        <v>5456</v>
      </c>
      <c r="D15" s="127">
        <v>20.9</v>
      </c>
      <c r="E15" s="124">
        <v>6356</v>
      </c>
      <c r="F15" s="125">
        <v>22.2</v>
      </c>
      <c r="G15" s="126">
        <v>6305</v>
      </c>
      <c r="H15" s="128">
        <v>21.5</v>
      </c>
      <c r="I15" s="126">
        <v>5126</v>
      </c>
      <c r="J15" s="128">
        <v>16.600000000000001</v>
      </c>
      <c r="K15" s="126">
        <v>6727</v>
      </c>
      <c r="L15" s="122">
        <v>20.9</v>
      </c>
      <c r="M15" s="126">
        <v>5241</v>
      </c>
      <c r="N15" s="122">
        <v>15.1</v>
      </c>
      <c r="O15" s="129">
        <f t="shared" ref="O15:O22" si="0">O30+O45</f>
        <v>5143</v>
      </c>
      <c r="P15" s="130">
        <v>15</v>
      </c>
      <c r="Q15" s="253"/>
      <c r="R15" s="169"/>
      <c r="S15"/>
      <c r="T15"/>
    </row>
    <row r="16" spans="2:20" x14ac:dyDescent="0.2">
      <c r="B16" s="180" t="s">
        <v>161</v>
      </c>
      <c r="C16" s="120">
        <v>650</v>
      </c>
      <c r="D16" s="121">
        <v>2.5</v>
      </c>
      <c r="E16" s="118">
        <v>620</v>
      </c>
      <c r="F16" s="119">
        <v>2.2999999999999998</v>
      </c>
      <c r="G16" s="137">
        <v>627</v>
      </c>
      <c r="H16" s="138">
        <v>2.1</v>
      </c>
      <c r="I16" s="137">
        <v>561</v>
      </c>
      <c r="J16" s="138">
        <v>1.8</v>
      </c>
      <c r="K16" s="137">
        <v>604</v>
      </c>
      <c r="L16" s="122">
        <v>1.9</v>
      </c>
      <c r="M16" s="137">
        <v>650</v>
      </c>
      <c r="N16" s="122">
        <v>1.9</v>
      </c>
      <c r="O16" s="139">
        <f t="shared" si="0"/>
        <v>625</v>
      </c>
      <c r="P16" s="130">
        <v>1.8</v>
      </c>
      <c r="Q16" s="253"/>
      <c r="R16" s="169"/>
      <c r="S16"/>
      <c r="T16"/>
    </row>
    <row r="17" spans="2:20" x14ac:dyDescent="0.2">
      <c r="B17" s="180" t="s">
        <v>20</v>
      </c>
      <c r="C17" s="120">
        <v>170</v>
      </c>
      <c r="D17" s="121">
        <v>0.6</v>
      </c>
      <c r="E17" s="118">
        <v>157</v>
      </c>
      <c r="F17" s="119">
        <v>0.5</v>
      </c>
      <c r="G17" s="137">
        <v>186</v>
      </c>
      <c r="H17" s="138">
        <v>0.6</v>
      </c>
      <c r="I17" s="137">
        <v>249</v>
      </c>
      <c r="J17" s="138">
        <v>0.8</v>
      </c>
      <c r="K17" s="137">
        <v>392</v>
      </c>
      <c r="L17" s="122">
        <v>1.2</v>
      </c>
      <c r="M17" s="137">
        <v>430</v>
      </c>
      <c r="N17" s="122">
        <v>1.2</v>
      </c>
      <c r="O17" s="139">
        <f t="shared" si="0"/>
        <v>467</v>
      </c>
      <c r="P17" s="130">
        <v>1.4</v>
      </c>
      <c r="Q17" s="253"/>
      <c r="R17" s="169"/>
      <c r="S17"/>
      <c r="T17"/>
    </row>
    <row r="18" spans="2:20" x14ac:dyDescent="0.2">
      <c r="B18" s="180" t="s">
        <v>313</v>
      </c>
      <c r="C18" s="120">
        <v>2479</v>
      </c>
      <c r="D18" s="121">
        <v>9.5</v>
      </c>
      <c r="E18" s="118">
        <v>2994</v>
      </c>
      <c r="F18" s="119">
        <v>10.5</v>
      </c>
      <c r="G18" s="120">
        <v>3009</v>
      </c>
      <c r="H18" s="122">
        <v>10.3</v>
      </c>
      <c r="I18" s="120">
        <v>3463</v>
      </c>
      <c r="J18" s="122">
        <v>11.2</v>
      </c>
      <c r="K18" s="120">
        <v>3612</v>
      </c>
      <c r="L18" s="122">
        <v>11.2</v>
      </c>
      <c r="M18" s="120">
        <v>3935</v>
      </c>
      <c r="N18" s="122">
        <v>11.3</v>
      </c>
      <c r="O18" s="123">
        <f t="shared" si="0"/>
        <v>3992</v>
      </c>
      <c r="P18" s="130">
        <v>11.6</v>
      </c>
      <c r="Q18" s="253"/>
      <c r="R18" s="169"/>
      <c r="S18"/>
      <c r="T18"/>
    </row>
    <row r="19" spans="2:20" x14ac:dyDescent="0.2">
      <c r="B19" s="183" t="s">
        <v>169</v>
      </c>
      <c r="C19" s="120">
        <v>152</v>
      </c>
      <c r="D19" s="121">
        <v>0.6</v>
      </c>
      <c r="E19" s="118">
        <v>157</v>
      </c>
      <c r="F19" s="119">
        <v>0.5</v>
      </c>
      <c r="G19" s="120">
        <v>180</v>
      </c>
      <c r="H19" s="122">
        <v>0.6</v>
      </c>
      <c r="I19" s="120">
        <v>174</v>
      </c>
      <c r="J19" s="122">
        <v>0.6</v>
      </c>
      <c r="K19" s="120">
        <v>218</v>
      </c>
      <c r="L19" s="122">
        <v>0.7</v>
      </c>
      <c r="M19" s="120">
        <v>229</v>
      </c>
      <c r="N19" s="122">
        <v>0.7</v>
      </c>
      <c r="O19" s="123">
        <f t="shared" si="0"/>
        <v>236</v>
      </c>
      <c r="P19" s="130">
        <v>0.7</v>
      </c>
      <c r="Q19" s="253"/>
      <c r="R19" s="169"/>
      <c r="S19"/>
      <c r="T19"/>
    </row>
    <row r="20" spans="2:20" x14ac:dyDescent="0.2">
      <c r="B20" s="180" t="s">
        <v>160</v>
      </c>
      <c r="C20" s="120">
        <v>6233</v>
      </c>
      <c r="D20" s="121">
        <v>23.9</v>
      </c>
      <c r="E20" s="118">
        <v>7268</v>
      </c>
      <c r="F20" s="119">
        <v>25.4</v>
      </c>
      <c r="G20" s="120">
        <v>8260</v>
      </c>
      <c r="H20" s="122">
        <v>28.1</v>
      </c>
      <c r="I20" s="120">
        <v>10383</v>
      </c>
      <c r="J20" s="122">
        <v>33.5</v>
      </c>
      <c r="K20" s="120">
        <v>9074</v>
      </c>
      <c r="L20" s="122">
        <v>28.2</v>
      </c>
      <c r="M20" s="120">
        <v>12057</v>
      </c>
      <c r="N20" s="122">
        <v>34.700000000000003</v>
      </c>
      <c r="O20" s="123">
        <f t="shared" si="0"/>
        <v>12498</v>
      </c>
      <c r="P20" s="130">
        <v>36.5</v>
      </c>
      <c r="Q20" s="253"/>
      <c r="R20" s="169"/>
      <c r="S20"/>
      <c r="T20"/>
    </row>
    <row r="21" spans="2:20" x14ac:dyDescent="0.2">
      <c r="B21" s="180" t="s">
        <v>275</v>
      </c>
      <c r="C21" s="120">
        <v>1108</v>
      </c>
      <c r="D21" s="121">
        <v>4.2</v>
      </c>
      <c r="E21" s="118">
        <v>1172</v>
      </c>
      <c r="F21" s="119">
        <v>4.0999999999999996</v>
      </c>
      <c r="G21" s="120">
        <v>1184</v>
      </c>
      <c r="H21" s="122">
        <v>4</v>
      </c>
      <c r="I21" s="120">
        <v>1307</v>
      </c>
      <c r="J21" s="122">
        <v>4.2</v>
      </c>
      <c r="K21" s="120">
        <v>1525</v>
      </c>
      <c r="L21" s="122">
        <v>4.7</v>
      </c>
      <c r="M21" s="120">
        <v>1585</v>
      </c>
      <c r="N21" s="122">
        <v>4.5999999999999996</v>
      </c>
      <c r="O21" s="123">
        <f t="shared" si="0"/>
        <v>1686</v>
      </c>
      <c r="P21" s="130">
        <v>4.9000000000000004</v>
      </c>
      <c r="Q21" s="253"/>
      <c r="R21" s="169"/>
      <c r="S21"/>
      <c r="T21"/>
    </row>
    <row r="22" spans="2:20" x14ac:dyDescent="0.2">
      <c r="B22" s="184" t="s">
        <v>166</v>
      </c>
      <c r="C22" s="113">
        <v>6</v>
      </c>
      <c r="D22" s="114">
        <v>0</v>
      </c>
      <c r="E22" s="111">
        <v>13</v>
      </c>
      <c r="F22" s="112">
        <v>0</v>
      </c>
      <c r="G22" s="113">
        <v>191</v>
      </c>
      <c r="H22" s="115">
        <v>0.7</v>
      </c>
      <c r="I22" s="113">
        <v>319</v>
      </c>
      <c r="J22" s="115">
        <v>1</v>
      </c>
      <c r="K22" s="113">
        <v>1619</v>
      </c>
      <c r="L22" s="115">
        <v>5</v>
      </c>
      <c r="M22" s="113">
        <v>1988</v>
      </c>
      <c r="N22" s="115">
        <v>5.7</v>
      </c>
      <c r="O22" s="116">
        <f t="shared" si="0"/>
        <v>859</v>
      </c>
      <c r="P22" s="117">
        <v>2.5</v>
      </c>
      <c r="Q22" s="254"/>
      <c r="R22" s="169"/>
      <c r="S22"/>
      <c r="T22"/>
    </row>
    <row r="23" spans="2:20" x14ac:dyDescent="0.2">
      <c r="B23" s="213" t="s">
        <v>28</v>
      </c>
      <c r="C23" s="126"/>
      <c r="D23" s="127"/>
      <c r="E23" s="124"/>
      <c r="F23" s="125"/>
      <c r="G23" s="126"/>
      <c r="H23" s="128"/>
      <c r="I23" s="126"/>
      <c r="J23" s="128"/>
      <c r="K23" s="126"/>
      <c r="L23" s="128"/>
      <c r="M23" s="126"/>
      <c r="N23" s="128"/>
      <c r="O23" s="129"/>
      <c r="P23" s="140"/>
      <c r="Q23" s="253"/>
      <c r="R23" s="169"/>
      <c r="S23"/>
      <c r="T23"/>
    </row>
    <row r="24" spans="2:20" x14ac:dyDescent="0.2">
      <c r="B24" s="183" t="s">
        <v>197</v>
      </c>
      <c r="C24" s="120">
        <v>744</v>
      </c>
      <c r="D24" s="121">
        <v>2.9</v>
      </c>
      <c r="E24" s="118">
        <v>650</v>
      </c>
      <c r="F24" s="119">
        <v>2.2999999999999998</v>
      </c>
      <c r="G24" s="120">
        <v>509</v>
      </c>
      <c r="H24" s="122">
        <v>1.7</v>
      </c>
      <c r="I24" s="120">
        <v>524</v>
      </c>
      <c r="J24" s="122">
        <v>1.7</v>
      </c>
      <c r="K24" s="120">
        <v>419</v>
      </c>
      <c r="L24" s="122">
        <v>1.3</v>
      </c>
      <c r="M24" s="120">
        <v>428</v>
      </c>
      <c r="N24" s="122">
        <v>1.2</v>
      </c>
      <c r="O24" s="123">
        <v>343</v>
      </c>
      <c r="P24" s="130">
        <v>1</v>
      </c>
      <c r="Q24" s="253"/>
      <c r="R24" s="169"/>
      <c r="S24"/>
      <c r="T24"/>
    </row>
    <row r="25" spans="2:20" x14ac:dyDescent="0.2">
      <c r="B25" s="183" t="s">
        <v>172</v>
      </c>
      <c r="C25" s="120">
        <v>8</v>
      </c>
      <c r="D25" s="121">
        <v>0</v>
      </c>
      <c r="E25" s="118">
        <v>5</v>
      </c>
      <c r="F25" s="119">
        <v>0</v>
      </c>
      <c r="G25" s="120">
        <v>5</v>
      </c>
      <c r="H25" s="122">
        <v>0</v>
      </c>
      <c r="I25" s="120">
        <v>4</v>
      </c>
      <c r="J25" s="122">
        <v>0</v>
      </c>
      <c r="K25" s="120">
        <v>5</v>
      </c>
      <c r="L25" s="122">
        <v>0</v>
      </c>
      <c r="M25" s="120">
        <v>7</v>
      </c>
      <c r="N25" s="122">
        <v>0</v>
      </c>
      <c r="O25" s="123">
        <v>9</v>
      </c>
      <c r="P25" s="130">
        <v>0</v>
      </c>
      <c r="Q25" s="253"/>
      <c r="R25" s="169"/>
      <c r="S25"/>
      <c r="T25"/>
    </row>
    <row r="26" spans="2:20" x14ac:dyDescent="0.2">
      <c r="B26" s="183" t="s">
        <v>146</v>
      </c>
      <c r="C26" s="120">
        <v>2</v>
      </c>
      <c r="D26" s="121">
        <v>0</v>
      </c>
      <c r="E26" s="118">
        <v>1</v>
      </c>
      <c r="F26" s="119">
        <v>0</v>
      </c>
      <c r="G26" s="120" t="s">
        <v>331</v>
      </c>
      <c r="H26" s="122" t="s">
        <v>331</v>
      </c>
      <c r="I26" s="120" t="s">
        <v>122</v>
      </c>
      <c r="J26" s="122" t="s">
        <v>122</v>
      </c>
      <c r="K26" s="120">
        <v>1</v>
      </c>
      <c r="L26" s="122">
        <v>0</v>
      </c>
      <c r="M26" s="120">
        <v>4</v>
      </c>
      <c r="N26" s="122">
        <v>0</v>
      </c>
      <c r="O26" s="123">
        <v>1</v>
      </c>
      <c r="P26" s="130">
        <v>0</v>
      </c>
      <c r="Q26" s="253"/>
      <c r="R26" s="169"/>
      <c r="S26"/>
      <c r="T26"/>
    </row>
    <row r="27" spans="2:20" x14ac:dyDescent="0.2">
      <c r="B27" s="183" t="s">
        <v>283</v>
      </c>
      <c r="C27" s="120">
        <v>7</v>
      </c>
      <c r="D27" s="121">
        <v>0</v>
      </c>
      <c r="E27" s="118">
        <v>6</v>
      </c>
      <c r="F27" s="119">
        <v>0</v>
      </c>
      <c r="G27" s="120">
        <v>1</v>
      </c>
      <c r="H27" s="122">
        <v>0</v>
      </c>
      <c r="I27" s="120">
        <v>2</v>
      </c>
      <c r="J27" s="122">
        <v>0</v>
      </c>
      <c r="K27" s="120">
        <v>4</v>
      </c>
      <c r="L27" s="122">
        <v>0</v>
      </c>
      <c r="M27" s="120">
        <v>5</v>
      </c>
      <c r="N27" s="122">
        <v>0</v>
      </c>
      <c r="O27" s="123">
        <v>2</v>
      </c>
      <c r="P27" s="130">
        <v>0</v>
      </c>
      <c r="Q27" s="253"/>
      <c r="R27" s="169"/>
      <c r="S27"/>
      <c r="T27"/>
    </row>
    <row r="28" spans="2:20" x14ac:dyDescent="0.2">
      <c r="B28" s="183" t="s">
        <v>218</v>
      </c>
      <c r="C28" s="120">
        <v>1601</v>
      </c>
      <c r="D28" s="121">
        <v>6.1</v>
      </c>
      <c r="E28" s="118">
        <v>1905</v>
      </c>
      <c r="F28" s="119">
        <v>6.7</v>
      </c>
      <c r="G28" s="120">
        <v>1968</v>
      </c>
      <c r="H28" s="122">
        <v>6.7</v>
      </c>
      <c r="I28" s="120">
        <v>1866</v>
      </c>
      <c r="J28" s="122">
        <v>6</v>
      </c>
      <c r="K28" s="120">
        <v>1637</v>
      </c>
      <c r="L28" s="122">
        <v>5.0999999999999996</v>
      </c>
      <c r="M28" s="120">
        <v>1614</v>
      </c>
      <c r="N28" s="122">
        <v>4.5999999999999996</v>
      </c>
      <c r="O28" s="123">
        <v>1612</v>
      </c>
      <c r="P28" s="130">
        <v>4.7</v>
      </c>
      <c r="Q28" s="253"/>
      <c r="R28" s="169"/>
      <c r="S28"/>
      <c r="T28"/>
    </row>
    <row r="29" spans="2:20" x14ac:dyDescent="0.2">
      <c r="B29" s="183" t="s">
        <v>297</v>
      </c>
      <c r="C29" s="120">
        <v>3856</v>
      </c>
      <c r="D29" s="121">
        <v>14.8</v>
      </c>
      <c r="E29" s="118">
        <v>3916</v>
      </c>
      <c r="F29" s="119">
        <v>13.7</v>
      </c>
      <c r="G29" s="120">
        <v>4014</v>
      </c>
      <c r="H29" s="122">
        <v>13.7</v>
      </c>
      <c r="I29" s="120">
        <v>4109</v>
      </c>
      <c r="J29" s="122">
        <v>13.3</v>
      </c>
      <c r="K29" s="120">
        <v>3873</v>
      </c>
      <c r="L29" s="122">
        <v>12</v>
      </c>
      <c r="M29" s="120">
        <v>3987</v>
      </c>
      <c r="N29" s="122">
        <v>11.5</v>
      </c>
      <c r="O29" s="123">
        <v>4071</v>
      </c>
      <c r="P29" s="130">
        <v>11.9</v>
      </c>
      <c r="Q29" s="253"/>
      <c r="R29" s="169"/>
      <c r="S29"/>
      <c r="T29"/>
    </row>
    <row r="30" spans="2:20" x14ac:dyDescent="0.2">
      <c r="B30" s="183" t="s">
        <v>65</v>
      </c>
      <c r="C30" s="120">
        <v>2647</v>
      </c>
      <c r="D30" s="121">
        <v>10.1</v>
      </c>
      <c r="E30" s="118">
        <v>2998</v>
      </c>
      <c r="F30" s="119">
        <v>10.5</v>
      </c>
      <c r="G30" s="120">
        <v>2891</v>
      </c>
      <c r="H30" s="122">
        <v>9.8000000000000007</v>
      </c>
      <c r="I30" s="120">
        <v>2511</v>
      </c>
      <c r="J30" s="122">
        <v>8.1</v>
      </c>
      <c r="K30" s="120">
        <v>3150</v>
      </c>
      <c r="L30" s="122">
        <v>9.8000000000000007</v>
      </c>
      <c r="M30" s="120">
        <v>2549</v>
      </c>
      <c r="N30" s="122">
        <v>7.3</v>
      </c>
      <c r="O30" s="123">
        <v>2397</v>
      </c>
      <c r="P30" s="130">
        <v>7</v>
      </c>
      <c r="Q30" s="253"/>
      <c r="R30" s="169"/>
      <c r="S30"/>
      <c r="T30"/>
    </row>
    <row r="31" spans="2:20" x14ac:dyDescent="0.2">
      <c r="B31" s="183" t="s">
        <v>161</v>
      </c>
      <c r="C31" s="120">
        <v>218</v>
      </c>
      <c r="D31" s="121">
        <v>0.8</v>
      </c>
      <c r="E31" s="118">
        <v>197</v>
      </c>
      <c r="F31" s="119">
        <v>0.7</v>
      </c>
      <c r="G31" s="137">
        <v>195</v>
      </c>
      <c r="H31" s="138">
        <v>0.7</v>
      </c>
      <c r="I31" s="137">
        <v>179</v>
      </c>
      <c r="J31" s="138">
        <v>0.6</v>
      </c>
      <c r="K31" s="137">
        <v>223</v>
      </c>
      <c r="L31" s="122">
        <v>0.7</v>
      </c>
      <c r="M31" s="137">
        <v>238</v>
      </c>
      <c r="N31" s="122">
        <v>0.7</v>
      </c>
      <c r="O31" s="139">
        <v>228</v>
      </c>
      <c r="P31" s="130">
        <v>0.7</v>
      </c>
      <c r="Q31" s="253"/>
      <c r="R31" s="169"/>
      <c r="S31"/>
      <c r="T31"/>
    </row>
    <row r="32" spans="2:20" x14ac:dyDescent="0.2">
      <c r="B32" s="183" t="s">
        <v>20</v>
      </c>
      <c r="C32" s="120">
        <v>117</v>
      </c>
      <c r="D32" s="121">
        <v>0.5</v>
      </c>
      <c r="E32" s="118">
        <v>95</v>
      </c>
      <c r="F32" s="119">
        <v>0.3</v>
      </c>
      <c r="G32" s="137">
        <v>121</v>
      </c>
      <c r="H32" s="138">
        <v>0.4</v>
      </c>
      <c r="I32" s="137">
        <v>153</v>
      </c>
      <c r="J32" s="138">
        <v>0.5</v>
      </c>
      <c r="K32" s="137">
        <v>233</v>
      </c>
      <c r="L32" s="122">
        <v>0.7</v>
      </c>
      <c r="M32" s="137">
        <v>262</v>
      </c>
      <c r="N32" s="122">
        <v>0.8</v>
      </c>
      <c r="O32" s="139">
        <v>292</v>
      </c>
      <c r="P32" s="130">
        <v>0.8</v>
      </c>
      <c r="Q32" s="253"/>
      <c r="R32" s="169"/>
      <c r="S32"/>
      <c r="T32"/>
    </row>
    <row r="33" spans="2:20" x14ac:dyDescent="0.2">
      <c r="B33" s="183" t="s">
        <v>313</v>
      </c>
      <c r="C33" s="120">
        <v>2131</v>
      </c>
      <c r="D33" s="121">
        <v>8.1999999999999993</v>
      </c>
      <c r="E33" s="118">
        <v>2371</v>
      </c>
      <c r="F33" s="119">
        <v>8.3000000000000007</v>
      </c>
      <c r="G33" s="120">
        <v>2399</v>
      </c>
      <c r="H33" s="122">
        <v>8.1999999999999993</v>
      </c>
      <c r="I33" s="120">
        <v>2549</v>
      </c>
      <c r="J33" s="122">
        <v>8.3000000000000007</v>
      </c>
      <c r="K33" s="120">
        <v>2623</v>
      </c>
      <c r="L33" s="122">
        <v>8.1</v>
      </c>
      <c r="M33" s="120">
        <v>2781</v>
      </c>
      <c r="N33" s="122">
        <v>8</v>
      </c>
      <c r="O33" s="123">
        <v>2678</v>
      </c>
      <c r="P33" s="130">
        <v>7.8</v>
      </c>
      <c r="Q33" s="253"/>
      <c r="R33" s="169"/>
      <c r="S33"/>
      <c r="T33"/>
    </row>
    <row r="34" spans="2:20" x14ac:dyDescent="0.2">
      <c r="B34" s="185" t="s">
        <v>169</v>
      </c>
      <c r="C34" s="120">
        <v>126</v>
      </c>
      <c r="D34" s="121">
        <v>0.5</v>
      </c>
      <c r="E34" s="118">
        <v>130</v>
      </c>
      <c r="F34" s="119">
        <v>0.5</v>
      </c>
      <c r="G34" s="120">
        <v>150</v>
      </c>
      <c r="H34" s="122">
        <v>0.5</v>
      </c>
      <c r="I34" s="120">
        <v>148</v>
      </c>
      <c r="J34" s="122">
        <v>0.5</v>
      </c>
      <c r="K34" s="120">
        <v>189</v>
      </c>
      <c r="L34" s="122">
        <v>0.6</v>
      </c>
      <c r="M34" s="120">
        <v>196</v>
      </c>
      <c r="N34" s="122">
        <v>0.6</v>
      </c>
      <c r="O34" s="123">
        <v>200</v>
      </c>
      <c r="P34" s="130">
        <v>0.6</v>
      </c>
      <c r="Q34" s="253"/>
      <c r="R34" s="169"/>
      <c r="S34"/>
      <c r="T34"/>
    </row>
    <row r="35" spans="2:20" x14ac:dyDescent="0.2">
      <c r="B35" s="183" t="s">
        <v>160</v>
      </c>
      <c r="C35" s="120">
        <v>2855</v>
      </c>
      <c r="D35" s="121">
        <v>10.9</v>
      </c>
      <c r="E35" s="118">
        <v>3297</v>
      </c>
      <c r="F35" s="119">
        <v>11.5</v>
      </c>
      <c r="G35" s="120">
        <v>3747</v>
      </c>
      <c r="H35" s="122">
        <v>12.8</v>
      </c>
      <c r="I35" s="120">
        <v>4464</v>
      </c>
      <c r="J35" s="122">
        <v>13.5</v>
      </c>
      <c r="K35" s="120">
        <v>3737</v>
      </c>
      <c r="L35" s="122">
        <v>11.6</v>
      </c>
      <c r="M35" s="120">
        <v>4742</v>
      </c>
      <c r="N35" s="122">
        <v>13.6</v>
      </c>
      <c r="O35" s="123">
        <v>4794</v>
      </c>
      <c r="P35" s="130">
        <v>14</v>
      </c>
      <c r="Q35" s="253"/>
      <c r="R35" s="169"/>
      <c r="S35"/>
      <c r="T35"/>
    </row>
    <row r="36" spans="2:20" x14ac:dyDescent="0.2">
      <c r="B36" s="183" t="s">
        <v>275</v>
      </c>
      <c r="C36" s="120">
        <v>848</v>
      </c>
      <c r="D36" s="121">
        <v>3.2</v>
      </c>
      <c r="E36" s="118">
        <v>820</v>
      </c>
      <c r="F36" s="119">
        <v>2.9</v>
      </c>
      <c r="G36" s="120">
        <v>866</v>
      </c>
      <c r="H36" s="122">
        <v>2.9</v>
      </c>
      <c r="I36" s="120">
        <v>939</v>
      </c>
      <c r="J36" s="122">
        <v>3</v>
      </c>
      <c r="K36" s="120">
        <v>1091</v>
      </c>
      <c r="L36" s="122">
        <v>3.4</v>
      </c>
      <c r="M36" s="120">
        <v>1140</v>
      </c>
      <c r="N36" s="122">
        <v>3.3</v>
      </c>
      <c r="O36" s="123">
        <v>1184</v>
      </c>
      <c r="P36" s="130">
        <v>3.5</v>
      </c>
      <c r="Q36" s="253"/>
      <c r="R36" s="169"/>
      <c r="S36"/>
      <c r="T36"/>
    </row>
    <row r="37" spans="2:20" x14ac:dyDescent="0.2">
      <c r="B37" s="183" t="s">
        <v>166</v>
      </c>
      <c r="C37" s="120">
        <v>1</v>
      </c>
      <c r="D37" s="121">
        <v>0</v>
      </c>
      <c r="E37" s="118">
        <v>7</v>
      </c>
      <c r="F37" s="119">
        <v>0</v>
      </c>
      <c r="G37" s="120">
        <v>95</v>
      </c>
      <c r="H37" s="122">
        <v>0.3</v>
      </c>
      <c r="I37" s="120">
        <v>194</v>
      </c>
      <c r="J37" s="122">
        <v>0.6</v>
      </c>
      <c r="K37" s="120">
        <v>984</v>
      </c>
      <c r="L37" s="135">
        <v>3.1</v>
      </c>
      <c r="M37" s="120">
        <v>1151</v>
      </c>
      <c r="N37" s="135">
        <v>3.3</v>
      </c>
      <c r="O37" s="123">
        <v>427</v>
      </c>
      <c r="P37" s="141">
        <v>1.2</v>
      </c>
      <c r="Q37" s="253"/>
      <c r="R37" s="169"/>
      <c r="S37"/>
      <c r="T37"/>
    </row>
    <row r="38" spans="2:20" x14ac:dyDescent="0.2">
      <c r="B38" s="213" t="s">
        <v>239</v>
      </c>
      <c r="C38" s="126"/>
      <c r="D38" s="127"/>
      <c r="E38" s="124"/>
      <c r="F38" s="125"/>
      <c r="G38" s="126"/>
      <c r="H38" s="128"/>
      <c r="I38" s="126"/>
      <c r="J38" s="128"/>
      <c r="K38" s="126"/>
      <c r="L38" s="128"/>
      <c r="M38" s="126"/>
      <c r="N38" s="128"/>
      <c r="O38" s="129"/>
      <c r="P38" s="140"/>
      <c r="Q38" s="253"/>
      <c r="R38" s="169"/>
      <c r="S38"/>
      <c r="T38"/>
    </row>
    <row r="39" spans="2:20" x14ac:dyDescent="0.2">
      <c r="B39" s="183" t="s">
        <v>197</v>
      </c>
      <c r="C39" s="120">
        <v>706</v>
      </c>
      <c r="D39" s="121">
        <v>2.7</v>
      </c>
      <c r="E39" s="118">
        <v>556</v>
      </c>
      <c r="F39" s="119">
        <v>1.9</v>
      </c>
      <c r="G39" s="120">
        <v>397</v>
      </c>
      <c r="H39" s="122">
        <v>1.4</v>
      </c>
      <c r="I39" s="120">
        <v>377</v>
      </c>
      <c r="J39" s="122">
        <v>1.2</v>
      </c>
      <c r="K39" s="120">
        <v>262</v>
      </c>
      <c r="L39" s="122">
        <v>0.8</v>
      </c>
      <c r="M39" s="120">
        <v>225</v>
      </c>
      <c r="N39" s="122">
        <v>0.6</v>
      </c>
      <c r="O39" s="123">
        <v>187</v>
      </c>
      <c r="P39" s="130">
        <v>0.5</v>
      </c>
      <c r="Q39" s="253"/>
      <c r="R39" s="169"/>
      <c r="S39"/>
      <c r="T39"/>
    </row>
    <row r="40" spans="2:20" x14ac:dyDescent="0.2">
      <c r="B40" s="183" t="s">
        <v>172</v>
      </c>
      <c r="C40" s="120">
        <v>2</v>
      </c>
      <c r="D40" s="121">
        <v>0</v>
      </c>
      <c r="E40" s="118" t="s">
        <v>331</v>
      </c>
      <c r="F40" s="119" t="s">
        <v>331</v>
      </c>
      <c r="G40" s="120">
        <v>2</v>
      </c>
      <c r="H40" s="122">
        <v>0</v>
      </c>
      <c r="I40" s="120" t="s">
        <v>122</v>
      </c>
      <c r="J40" s="122" t="s">
        <v>122</v>
      </c>
      <c r="K40" s="120" t="s">
        <v>122</v>
      </c>
      <c r="L40" s="122" t="s">
        <v>331</v>
      </c>
      <c r="M40" s="120">
        <v>1</v>
      </c>
      <c r="N40" s="122">
        <v>0</v>
      </c>
      <c r="O40" s="123">
        <v>1</v>
      </c>
      <c r="P40" s="130">
        <v>0</v>
      </c>
      <c r="Q40" s="253"/>
      <c r="R40" s="169"/>
      <c r="S40"/>
      <c r="T40"/>
    </row>
    <row r="41" spans="2:20" x14ac:dyDescent="0.2">
      <c r="B41" s="183" t="s">
        <v>146</v>
      </c>
      <c r="C41" s="120" t="s">
        <v>331</v>
      </c>
      <c r="D41" s="121" t="s">
        <v>331</v>
      </c>
      <c r="E41" s="118" t="s">
        <v>331</v>
      </c>
      <c r="F41" s="119" t="s">
        <v>331</v>
      </c>
      <c r="G41" s="120" t="s">
        <v>331</v>
      </c>
      <c r="H41" s="122" t="s">
        <v>331</v>
      </c>
      <c r="I41" s="120" t="s">
        <v>122</v>
      </c>
      <c r="J41" s="122" t="s">
        <v>122</v>
      </c>
      <c r="K41" s="120" t="s">
        <v>122</v>
      </c>
      <c r="L41" s="122" t="s">
        <v>331</v>
      </c>
      <c r="M41" s="120" t="s">
        <v>331</v>
      </c>
      <c r="N41" s="122" t="s">
        <v>331</v>
      </c>
      <c r="O41" s="123">
        <v>1</v>
      </c>
      <c r="P41" s="130">
        <v>0</v>
      </c>
      <c r="Q41" s="253"/>
      <c r="R41" s="169"/>
      <c r="S41"/>
      <c r="T41"/>
    </row>
    <row r="42" spans="2:20" x14ac:dyDescent="0.2">
      <c r="B42" s="183" t="s">
        <v>283</v>
      </c>
      <c r="C42" s="120">
        <v>3</v>
      </c>
      <c r="D42" s="121">
        <v>0</v>
      </c>
      <c r="E42" s="118">
        <v>4</v>
      </c>
      <c r="F42" s="119">
        <v>0</v>
      </c>
      <c r="G42" s="120">
        <v>2</v>
      </c>
      <c r="H42" s="122">
        <v>0</v>
      </c>
      <c r="I42" s="120">
        <v>3</v>
      </c>
      <c r="J42" s="122">
        <v>0</v>
      </c>
      <c r="K42" s="120">
        <v>2</v>
      </c>
      <c r="L42" s="122">
        <v>0</v>
      </c>
      <c r="M42" s="120">
        <v>1</v>
      </c>
      <c r="N42" s="122">
        <v>0</v>
      </c>
      <c r="O42" s="123">
        <v>2</v>
      </c>
      <c r="P42" s="130">
        <v>0</v>
      </c>
      <c r="Q42" s="253"/>
      <c r="R42" s="169"/>
      <c r="S42"/>
      <c r="T42"/>
    </row>
    <row r="43" spans="2:20" x14ac:dyDescent="0.2">
      <c r="B43" s="183" t="s">
        <v>218</v>
      </c>
      <c r="C43" s="120">
        <v>336</v>
      </c>
      <c r="D43" s="121">
        <v>1.3</v>
      </c>
      <c r="E43" s="118">
        <v>441</v>
      </c>
      <c r="F43" s="119">
        <v>1.5</v>
      </c>
      <c r="G43" s="120">
        <v>386</v>
      </c>
      <c r="H43" s="122">
        <v>1.3</v>
      </c>
      <c r="I43" s="120">
        <v>352</v>
      </c>
      <c r="J43" s="122">
        <v>1.1000000000000001</v>
      </c>
      <c r="K43" s="120">
        <v>308</v>
      </c>
      <c r="L43" s="122">
        <v>1</v>
      </c>
      <c r="M43" s="120">
        <v>331</v>
      </c>
      <c r="N43" s="122">
        <v>1</v>
      </c>
      <c r="O43" s="123">
        <v>358</v>
      </c>
      <c r="P43" s="130">
        <v>1</v>
      </c>
      <c r="Q43" s="253"/>
      <c r="R43" s="169"/>
      <c r="S43"/>
      <c r="T43"/>
    </row>
    <row r="44" spans="2:20" x14ac:dyDescent="0.2">
      <c r="B44" s="183" t="s">
        <v>297</v>
      </c>
      <c r="C44" s="120">
        <v>2597</v>
      </c>
      <c r="D44" s="121">
        <v>10</v>
      </c>
      <c r="E44" s="118">
        <v>2392</v>
      </c>
      <c r="F44" s="119">
        <v>8.4</v>
      </c>
      <c r="G44" s="120">
        <v>2159</v>
      </c>
      <c r="H44" s="122">
        <v>7.3</v>
      </c>
      <c r="I44" s="120">
        <v>2153</v>
      </c>
      <c r="J44" s="122">
        <v>7</v>
      </c>
      <c r="K44" s="120">
        <v>1911</v>
      </c>
      <c r="L44" s="122">
        <v>5.9</v>
      </c>
      <c r="M44" s="120">
        <v>2043</v>
      </c>
      <c r="N44" s="122">
        <v>5.9</v>
      </c>
      <c r="O44" s="123">
        <v>2193</v>
      </c>
      <c r="P44" s="130">
        <v>6.4</v>
      </c>
      <c r="Q44" s="253"/>
      <c r="R44" s="169"/>
      <c r="S44"/>
      <c r="T44"/>
    </row>
    <row r="45" spans="2:20" x14ac:dyDescent="0.2">
      <c r="B45" s="183" t="s">
        <v>65</v>
      </c>
      <c r="C45" s="120">
        <v>2809</v>
      </c>
      <c r="D45" s="121">
        <v>10.8</v>
      </c>
      <c r="E45" s="118">
        <v>3358</v>
      </c>
      <c r="F45" s="119">
        <v>11.7</v>
      </c>
      <c r="G45" s="120">
        <v>3414</v>
      </c>
      <c r="H45" s="122">
        <v>11.6</v>
      </c>
      <c r="I45" s="120">
        <v>2615</v>
      </c>
      <c r="J45" s="122">
        <v>8.4</v>
      </c>
      <c r="K45" s="120">
        <v>3577</v>
      </c>
      <c r="L45" s="122">
        <v>11.1</v>
      </c>
      <c r="M45" s="120">
        <v>2692</v>
      </c>
      <c r="N45" s="122">
        <v>7.7</v>
      </c>
      <c r="O45" s="123">
        <v>2746</v>
      </c>
      <c r="P45" s="130">
        <v>8</v>
      </c>
      <c r="Q45" s="253"/>
      <c r="R45" s="169"/>
      <c r="S45"/>
      <c r="T45"/>
    </row>
    <row r="46" spans="2:20" x14ac:dyDescent="0.2">
      <c r="B46" s="183" t="s">
        <v>161</v>
      </c>
      <c r="C46" s="120">
        <v>432</v>
      </c>
      <c r="D46" s="121">
        <v>1.7</v>
      </c>
      <c r="E46" s="118">
        <v>423</v>
      </c>
      <c r="F46" s="119">
        <v>1.5</v>
      </c>
      <c r="G46" s="137">
        <v>432</v>
      </c>
      <c r="H46" s="138">
        <v>1.5</v>
      </c>
      <c r="I46" s="137">
        <v>382</v>
      </c>
      <c r="J46" s="138">
        <v>1.2</v>
      </c>
      <c r="K46" s="137">
        <v>381</v>
      </c>
      <c r="L46" s="122">
        <v>1.2</v>
      </c>
      <c r="M46" s="137">
        <v>412</v>
      </c>
      <c r="N46" s="122">
        <v>1.2</v>
      </c>
      <c r="O46" s="139">
        <v>397</v>
      </c>
      <c r="P46" s="130">
        <v>1.2</v>
      </c>
      <c r="Q46" s="253"/>
      <c r="R46" s="169"/>
      <c r="S46"/>
      <c r="T46"/>
    </row>
    <row r="47" spans="2:20" x14ac:dyDescent="0.2">
      <c r="B47" s="183" t="s">
        <v>20</v>
      </c>
      <c r="C47" s="120">
        <v>53</v>
      </c>
      <c r="D47" s="121">
        <v>0.2</v>
      </c>
      <c r="E47" s="118">
        <v>62</v>
      </c>
      <c r="F47" s="119">
        <v>0.2</v>
      </c>
      <c r="G47" s="137">
        <v>65</v>
      </c>
      <c r="H47" s="138">
        <v>0.2</v>
      </c>
      <c r="I47" s="137">
        <v>96</v>
      </c>
      <c r="J47" s="138">
        <v>0.3</v>
      </c>
      <c r="K47" s="137">
        <v>159</v>
      </c>
      <c r="L47" s="122">
        <v>0.5</v>
      </c>
      <c r="M47" s="137">
        <v>168</v>
      </c>
      <c r="N47" s="122">
        <v>0.5</v>
      </c>
      <c r="O47" s="139">
        <v>175</v>
      </c>
      <c r="P47" s="130">
        <v>0.5</v>
      </c>
      <c r="Q47" s="253"/>
      <c r="R47" s="169"/>
      <c r="S47"/>
      <c r="T47"/>
    </row>
    <row r="48" spans="2:20" x14ac:dyDescent="0.2">
      <c r="B48" s="183" t="s">
        <v>313</v>
      </c>
      <c r="C48" s="120">
        <v>348</v>
      </c>
      <c r="D48" s="121">
        <v>1.3</v>
      </c>
      <c r="E48" s="118">
        <v>623</v>
      </c>
      <c r="F48" s="119">
        <v>2.2000000000000002</v>
      </c>
      <c r="G48" s="120">
        <v>610</v>
      </c>
      <c r="H48" s="122">
        <v>2.1</v>
      </c>
      <c r="I48" s="120">
        <v>914</v>
      </c>
      <c r="J48" s="122">
        <v>2.9</v>
      </c>
      <c r="K48" s="120">
        <v>989</v>
      </c>
      <c r="L48" s="122">
        <v>3.1</v>
      </c>
      <c r="M48" s="120">
        <v>1154</v>
      </c>
      <c r="N48" s="122">
        <v>3.3</v>
      </c>
      <c r="O48" s="123">
        <v>1314</v>
      </c>
      <c r="P48" s="130">
        <v>3.8</v>
      </c>
      <c r="Q48" s="253"/>
      <c r="R48" s="169"/>
      <c r="S48"/>
      <c r="T48"/>
    </row>
    <row r="49" spans="2:20" x14ac:dyDescent="0.2">
      <c r="B49" s="185" t="s">
        <v>169</v>
      </c>
      <c r="C49" s="120">
        <v>26</v>
      </c>
      <c r="D49" s="121">
        <v>0.1</v>
      </c>
      <c r="E49" s="118">
        <v>27</v>
      </c>
      <c r="F49" s="119">
        <v>0.1</v>
      </c>
      <c r="G49" s="120">
        <v>30</v>
      </c>
      <c r="H49" s="122">
        <v>0.1</v>
      </c>
      <c r="I49" s="120">
        <v>26</v>
      </c>
      <c r="J49" s="122">
        <v>0.1</v>
      </c>
      <c r="K49" s="120">
        <v>29</v>
      </c>
      <c r="L49" s="122">
        <v>0.1</v>
      </c>
      <c r="M49" s="120">
        <v>33</v>
      </c>
      <c r="N49" s="122">
        <v>0.1</v>
      </c>
      <c r="O49" s="123">
        <v>36</v>
      </c>
      <c r="P49" s="130">
        <v>0.1</v>
      </c>
      <c r="Q49" s="253"/>
      <c r="R49" s="169"/>
      <c r="S49"/>
      <c r="T49"/>
    </row>
    <row r="50" spans="2:20" x14ac:dyDescent="0.2">
      <c r="B50" s="183" t="s">
        <v>160</v>
      </c>
      <c r="C50" s="120">
        <v>3378</v>
      </c>
      <c r="D50" s="121">
        <v>12.9</v>
      </c>
      <c r="E50" s="118">
        <v>3971</v>
      </c>
      <c r="F50" s="119">
        <v>13.9</v>
      </c>
      <c r="G50" s="120">
        <v>4513</v>
      </c>
      <c r="H50" s="122">
        <v>15.4</v>
      </c>
      <c r="I50" s="120">
        <v>5919</v>
      </c>
      <c r="J50" s="122">
        <v>19.100000000000001</v>
      </c>
      <c r="K50" s="120">
        <v>5337</v>
      </c>
      <c r="L50" s="122">
        <v>16.600000000000001</v>
      </c>
      <c r="M50" s="120">
        <v>7315</v>
      </c>
      <c r="N50" s="122">
        <v>21</v>
      </c>
      <c r="O50" s="123">
        <v>7704</v>
      </c>
      <c r="P50" s="130">
        <v>22.5</v>
      </c>
      <c r="Q50" s="253"/>
      <c r="R50" s="169"/>
      <c r="S50"/>
      <c r="T50"/>
    </row>
    <row r="51" spans="2:20" x14ac:dyDescent="0.2">
      <c r="B51" s="183" t="s">
        <v>275</v>
      </c>
      <c r="C51" s="120">
        <v>260</v>
      </c>
      <c r="D51" s="121">
        <v>1</v>
      </c>
      <c r="E51" s="118">
        <v>352</v>
      </c>
      <c r="F51" s="119">
        <v>1.2</v>
      </c>
      <c r="G51" s="120">
        <v>318</v>
      </c>
      <c r="H51" s="122">
        <v>1.1000000000000001</v>
      </c>
      <c r="I51" s="120">
        <v>368</v>
      </c>
      <c r="J51" s="122">
        <v>1.2</v>
      </c>
      <c r="K51" s="120">
        <v>434</v>
      </c>
      <c r="L51" s="122">
        <v>1.3</v>
      </c>
      <c r="M51" s="120">
        <v>445</v>
      </c>
      <c r="N51" s="122">
        <v>1.3</v>
      </c>
      <c r="O51" s="123">
        <v>502</v>
      </c>
      <c r="P51" s="130">
        <v>1.5</v>
      </c>
      <c r="Q51" s="253"/>
      <c r="R51" s="169"/>
      <c r="S51"/>
      <c r="T51"/>
    </row>
    <row r="52" spans="2:20" x14ac:dyDescent="0.2">
      <c r="B52" s="186" t="s">
        <v>166</v>
      </c>
      <c r="C52" s="133">
        <v>5</v>
      </c>
      <c r="D52" s="134">
        <v>0</v>
      </c>
      <c r="E52" s="131">
        <v>6</v>
      </c>
      <c r="F52" s="132">
        <v>0</v>
      </c>
      <c r="G52" s="133">
        <v>96</v>
      </c>
      <c r="H52" s="135">
        <v>0.3</v>
      </c>
      <c r="I52" s="133">
        <v>125</v>
      </c>
      <c r="J52" s="135">
        <v>0.4</v>
      </c>
      <c r="K52" s="133">
        <v>635</v>
      </c>
      <c r="L52" s="135">
        <v>2</v>
      </c>
      <c r="M52" s="133">
        <v>837</v>
      </c>
      <c r="N52" s="135">
        <v>2.4</v>
      </c>
      <c r="O52" s="136">
        <v>432</v>
      </c>
      <c r="P52" s="141">
        <v>1.3</v>
      </c>
      <c r="Q52" s="253"/>
      <c r="R52" s="169"/>
      <c r="S52"/>
      <c r="T52"/>
    </row>
    <row r="53" spans="2:20" x14ac:dyDescent="0.2">
      <c r="M53" s="109"/>
      <c r="N53" s="110"/>
      <c r="O53"/>
      <c r="P53" s="210" t="s">
        <v>356</v>
      </c>
      <c r="Q53" s="109"/>
      <c r="R53" s="110"/>
      <c r="S53"/>
      <c r="T53"/>
    </row>
    <row r="54" spans="2:20" ht="16.2" x14ac:dyDescent="0.2">
      <c r="Q54" s="255"/>
    </row>
    <row r="55" spans="2:20" x14ac:dyDescent="0.2">
      <c r="Q55" s="256"/>
    </row>
  </sheetData>
  <mergeCells count="8">
    <mergeCell ref="K3:L3"/>
    <mergeCell ref="M3:N3"/>
    <mergeCell ref="O3:P3"/>
    <mergeCell ref="I3:J3"/>
    <mergeCell ref="B3:B4"/>
    <mergeCell ref="C3:D3"/>
    <mergeCell ref="E3:F3"/>
    <mergeCell ref="G3:H3"/>
  </mergeCells>
  <phoneticPr fontId="25"/>
  <pageMargins left="0.78740157480314965" right="0.78740157480314965" top="0.78740157480314965" bottom="0.39370078740157483" header="0.51181102362204722" footer="0.39370078740157483"/>
  <pageSetup paperSize="9" scale="62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1"/>
  <sheetViews>
    <sheetView topLeftCell="A4" zoomScale="90" zoomScaleNormal="90" workbookViewId="0">
      <selection activeCell="M28" sqref="M28"/>
    </sheetView>
  </sheetViews>
  <sheetFormatPr defaultRowHeight="13.2" x14ac:dyDescent="0.2"/>
  <cols>
    <col min="1" max="1" width="4.109375" customWidth="1"/>
    <col min="2" max="2" width="15.6640625" customWidth="1"/>
    <col min="3" max="9" width="9.21875" customWidth="1"/>
  </cols>
  <sheetData>
    <row r="1" spans="2:11" x14ac:dyDescent="0.2">
      <c r="B1" s="2" t="s">
        <v>50</v>
      </c>
    </row>
    <row r="2" spans="2:11" x14ac:dyDescent="0.2">
      <c r="I2" s="3" t="s">
        <v>137</v>
      </c>
    </row>
    <row r="3" spans="2:11" x14ac:dyDescent="0.2">
      <c r="B3" s="272" t="s">
        <v>47</v>
      </c>
      <c r="C3" s="272" t="s">
        <v>127</v>
      </c>
      <c r="D3" s="272"/>
      <c r="E3" s="272"/>
      <c r="F3" s="272" t="s">
        <v>279</v>
      </c>
      <c r="G3" s="272"/>
      <c r="H3" s="272"/>
      <c r="I3" s="272" t="s">
        <v>292</v>
      </c>
    </row>
    <row r="4" spans="2:11" x14ac:dyDescent="0.2">
      <c r="B4" s="272"/>
      <c r="C4" s="4" t="s">
        <v>54</v>
      </c>
      <c r="D4" s="4" t="s">
        <v>264</v>
      </c>
      <c r="E4" s="4" t="s">
        <v>36</v>
      </c>
      <c r="F4" s="4" t="s">
        <v>7</v>
      </c>
      <c r="G4" s="4" t="s">
        <v>350</v>
      </c>
      <c r="H4" s="4" t="s">
        <v>36</v>
      </c>
      <c r="I4" s="272"/>
    </row>
    <row r="5" spans="2:11" x14ac:dyDescent="0.2">
      <c r="B5" s="15" t="s">
        <v>117</v>
      </c>
      <c r="C5" s="261">
        <v>765</v>
      </c>
      <c r="D5" s="67">
        <v>641</v>
      </c>
      <c r="E5" s="260">
        <v>124</v>
      </c>
      <c r="F5" s="18">
        <v>3728</v>
      </c>
      <c r="G5" s="18">
        <v>3096</v>
      </c>
      <c r="H5" s="67">
        <v>632</v>
      </c>
      <c r="I5" s="67">
        <v>756</v>
      </c>
      <c r="K5" s="72"/>
    </row>
    <row r="6" spans="2:11" x14ac:dyDescent="0.2">
      <c r="B6" s="15" t="s">
        <v>25</v>
      </c>
      <c r="C6" s="261">
        <v>713</v>
      </c>
      <c r="D6" s="67">
        <v>615</v>
      </c>
      <c r="E6" s="260">
        <v>98</v>
      </c>
      <c r="F6" s="18">
        <v>4113</v>
      </c>
      <c r="G6" s="18">
        <v>3437</v>
      </c>
      <c r="H6" s="67">
        <v>676</v>
      </c>
      <c r="I6" s="67">
        <v>774</v>
      </c>
      <c r="K6" s="72"/>
    </row>
    <row r="7" spans="2:11" x14ac:dyDescent="0.2">
      <c r="B7" s="15" t="s">
        <v>314</v>
      </c>
      <c r="C7" s="261">
        <v>761</v>
      </c>
      <c r="D7" s="67">
        <v>579</v>
      </c>
      <c r="E7" s="260">
        <v>182</v>
      </c>
      <c r="F7" s="18">
        <v>3518</v>
      </c>
      <c r="G7" s="18">
        <v>3304</v>
      </c>
      <c r="H7" s="67">
        <v>214</v>
      </c>
      <c r="I7" s="67">
        <v>396</v>
      </c>
      <c r="K7" s="72"/>
    </row>
    <row r="8" spans="2:11" x14ac:dyDescent="0.2">
      <c r="B8" s="16" t="s">
        <v>103</v>
      </c>
      <c r="C8" s="259">
        <v>733</v>
      </c>
      <c r="D8" s="223">
        <v>607</v>
      </c>
      <c r="E8" s="262">
        <v>126</v>
      </c>
      <c r="F8" s="18">
        <v>3644</v>
      </c>
      <c r="G8" s="18">
        <v>3463</v>
      </c>
      <c r="H8" s="223">
        <v>181</v>
      </c>
      <c r="I8" s="223">
        <v>307</v>
      </c>
      <c r="K8" s="72"/>
    </row>
    <row r="9" spans="2:11" x14ac:dyDescent="0.2">
      <c r="B9" s="16" t="s">
        <v>357</v>
      </c>
      <c r="C9" s="259">
        <v>685</v>
      </c>
      <c r="D9" s="223">
        <v>617</v>
      </c>
      <c r="E9" s="262">
        <v>68</v>
      </c>
      <c r="F9" s="18">
        <v>3696</v>
      </c>
      <c r="G9" s="18">
        <v>3169</v>
      </c>
      <c r="H9" s="223">
        <v>527</v>
      </c>
      <c r="I9" s="223">
        <v>595</v>
      </c>
      <c r="K9" s="72"/>
    </row>
    <row r="10" spans="2:11" x14ac:dyDescent="0.2">
      <c r="B10" s="16" t="s">
        <v>377</v>
      </c>
      <c r="C10" s="223">
        <v>691</v>
      </c>
      <c r="D10" s="223">
        <v>631</v>
      </c>
      <c r="E10" s="223">
        <v>60</v>
      </c>
      <c r="F10" s="18">
        <v>3809</v>
      </c>
      <c r="G10" s="18">
        <v>3367</v>
      </c>
      <c r="H10" s="223">
        <v>442</v>
      </c>
      <c r="I10" s="223">
        <v>502</v>
      </c>
      <c r="K10" s="72"/>
    </row>
    <row r="11" spans="2:11" x14ac:dyDescent="0.2">
      <c r="B11" s="16" t="s">
        <v>382</v>
      </c>
      <c r="C11" s="223">
        <v>708</v>
      </c>
      <c r="D11" s="223">
        <v>660</v>
      </c>
      <c r="E11" s="223">
        <v>48</v>
      </c>
      <c r="F11" s="18">
        <v>3851</v>
      </c>
      <c r="G11" s="18">
        <v>3439</v>
      </c>
      <c r="H11" s="223">
        <v>412</v>
      </c>
      <c r="I11" s="223">
        <v>460</v>
      </c>
      <c r="K11" s="72"/>
    </row>
    <row r="12" spans="2:11" x14ac:dyDescent="0.2">
      <c r="B12" s="16" t="s">
        <v>383</v>
      </c>
      <c r="C12" s="223">
        <v>614</v>
      </c>
      <c r="D12" s="223">
        <v>668</v>
      </c>
      <c r="E12" s="223">
        <v>-54</v>
      </c>
      <c r="F12" s="18">
        <v>4073</v>
      </c>
      <c r="G12" s="18">
        <v>3655</v>
      </c>
      <c r="H12" s="223">
        <v>418</v>
      </c>
      <c r="I12" s="223">
        <v>364</v>
      </c>
      <c r="K12" s="72"/>
    </row>
    <row r="13" spans="2:11" x14ac:dyDescent="0.2">
      <c r="B13" s="16" t="s">
        <v>384</v>
      </c>
      <c r="C13" s="223">
        <v>630</v>
      </c>
      <c r="D13" s="223">
        <v>704</v>
      </c>
      <c r="E13" s="223">
        <v>-74</v>
      </c>
      <c r="F13" s="18">
        <v>3546</v>
      </c>
      <c r="G13" s="18">
        <v>3314</v>
      </c>
      <c r="H13" s="223">
        <v>232</v>
      </c>
      <c r="I13" s="223">
        <v>158</v>
      </c>
      <c r="K13" s="72"/>
    </row>
    <row r="14" spans="2:11" x14ac:dyDescent="0.2">
      <c r="B14" s="16" t="s">
        <v>388</v>
      </c>
      <c r="C14" s="264">
        <v>638</v>
      </c>
      <c r="D14" s="265">
        <v>721</v>
      </c>
      <c r="E14" s="265">
        <v>-83</v>
      </c>
      <c r="F14" s="270">
        <v>3594</v>
      </c>
      <c r="G14" s="270">
        <v>3465</v>
      </c>
      <c r="H14" s="266">
        <v>129</v>
      </c>
      <c r="I14" s="266">
        <v>46</v>
      </c>
      <c r="K14" s="72"/>
    </row>
    <row r="15" spans="2:11" x14ac:dyDescent="0.2">
      <c r="B15" s="16" t="s">
        <v>412</v>
      </c>
      <c r="C15" s="264">
        <v>603</v>
      </c>
      <c r="D15" s="265">
        <v>751</v>
      </c>
      <c r="E15" s="265">
        <v>-148</v>
      </c>
      <c r="F15" s="270">
        <v>4217</v>
      </c>
      <c r="G15" s="270">
        <v>3555</v>
      </c>
      <c r="H15" s="266">
        <v>662</v>
      </c>
      <c r="I15" s="266">
        <v>514</v>
      </c>
      <c r="K15" s="72"/>
    </row>
    <row r="16" spans="2:11" x14ac:dyDescent="0.2">
      <c r="B16" s="143" t="s">
        <v>413</v>
      </c>
      <c r="C16" s="267">
        <f>SUM(C17:C28)</f>
        <v>518</v>
      </c>
      <c r="D16" s="267">
        <f t="shared" ref="D16:I16" si="0">SUM(D17:D28)</f>
        <v>793</v>
      </c>
      <c r="E16" s="267">
        <f>SUM(E17:E28)</f>
        <v>-275</v>
      </c>
      <c r="F16" s="271">
        <f t="shared" si="0"/>
        <v>3863</v>
      </c>
      <c r="G16" s="271">
        <f t="shared" si="0"/>
        <v>3617</v>
      </c>
      <c r="H16" s="267">
        <f t="shared" si="0"/>
        <v>246</v>
      </c>
      <c r="I16" s="268">
        <f t="shared" si="0"/>
        <v>-29</v>
      </c>
      <c r="K16" s="72"/>
    </row>
    <row r="17" spans="2:11" x14ac:dyDescent="0.2">
      <c r="B17" s="200" t="s">
        <v>414</v>
      </c>
      <c r="C17" s="263">
        <v>53</v>
      </c>
      <c r="D17" s="263">
        <v>74</v>
      </c>
      <c r="E17" s="263">
        <f>C17-D17</f>
        <v>-21</v>
      </c>
      <c r="F17" s="263">
        <v>236</v>
      </c>
      <c r="G17" s="263">
        <v>237</v>
      </c>
      <c r="H17" s="263">
        <f>F17-G17</f>
        <v>-1</v>
      </c>
      <c r="I17" s="263">
        <f>E17+H17</f>
        <v>-22</v>
      </c>
      <c r="K17" s="72"/>
    </row>
    <row r="18" spans="2:11" x14ac:dyDescent="0.2">
      <c r="B18" s="201" t="s">
        <v>43</v>
      </c>
      <c r="C18" s="258">
        <v>47</v>
      </c>
      <c r="D18" s="258">
        <v>80</v>
      </c>
      <c r="E18" s="258">
        <f t="shared" ref="E18:E28" si="1">C18-D18</f>
        <v>-33</v>
      </c>
      <c r="F18" s="258">
        <v>215</v>
      </c>
      <c r="G18" s="258">
        <v>298</v>
      </c>
      <c r="H18" s="258">
        <f t="shared" ref="H18:H28" si="2">F18-G18</f>
        <v>-83</v>
      </c>
      <c r="I18" s="258">
        <f t="shared" ref="I18:I28" si="3">E18+H18</f>
        <v>-116</v>
      </c>
      <c r="K18" s="72"/>
    </row>
    <row r="19" spans="2:11" x14ac:dyDescent="0.2">
      <c r="B19" s="201" t="s">
        <v>349</v>
      </c>
      <c r="C19" s="258">
        <v>31</v>
      </c>
      <c r="D19" s="258">
        <v>75</v>
      </c>
      <c r="E19" s="258">
        <f t="shared" si="1"/>
        <v>-44</v>
      </c>
      <c r="F19" s="258">
        <v>733</v>
      </c>
      <c r="G19" s="258">
        <v>839</v>
      </c>
      <c r="H19" s="258">
        <f t="shared" si="2"/>
        <v>-106</v>
      </c>
      <c r="I19" s="258">
        <f>E19+H19</f>
        <v>-150</v>
      </c>
      <c r="K19" s="72"/>
    </row>
    <row r="20" spans="2:11" x14ac:dyDescent="0.2">
      <c r="B20" s="201" t="s">
        <v>102</v>
      </c>
      <c r="C20" s="258">
        <v>35</v>
      </c>
      <c r="D20" s="258">
        <v>68</v>
      </c>
      <c r="E20" s="258">
        <f t="shared" si="1"/>
        <v>-33</v>
      </c>
      <c r="F20" s="258">
        <v>524</v>
      </c>
      <c r="G20" s="258">
        <v>342</v>
      </c>
      <c r="H20" s="258">
        <f t="shared" si="2"/>
        <v>182</v>
      </c>
      <c r="I20" s="258">
        <f t="shared" si="3"/>
        <v>149</v>
      </c>
      <c r="K20" s="72"/>
    </row>
    <row r="21" spans="2:11" x14ac:dyDescent="0.2">
      <c r="B21" s="201" t="s">
        <v>385</v>
      </c>
      <c r="C21" s="258">
        <v>46</v>
      </c>
      <c r="D21" s="258">
        <v>62</v>
      </c>
      <c r="E21" s="258">
        <f t="shared" si="1"/>
        <v>-16</v>
      </c>
      <c r="F21" s="258">
        <v>354</v>
      </c>
      <c r="G21" s="258">
        <v>238</v>
      </c>
      <c r="H21" s="258">
        <f t="shared" si="2"/>
        <v>116</v>
      </c>
      <c r="I21" s="258">
        <f t="shared" si="3"/>
        <v>100</v>
      </c>
      <c r="K21" s="72"/>
    </row>
    <row r="22" spans="2:11" x14ac:dyDescent="0.2">
      <c r="B22" s="201" t="s">
        <v>34</v>
      </c>
      <c r="C22" s="258">
        <v>32</v>
      </c>
      <c r="D22" s="258">
        <v>62</v>
      </c>
      <c r="E22" s="258">
        <f t="shared" si="1"/>
        <v>-30</v>
      </c>
      <c r="F22" s="258">
        <v>247</v>
      </c>
      <c r="G22" s="258">
        <v>246</v>
      </c>
      <c r="H22" s="258">
        <f t="shared" si="2"/>
        <v>1</v>
      </c>
      <c r="I22" s="258">
        <f t="shared" si="3"/>
        <v>-29</v>
      </c>
      <c r="K22" s="72"/>
    </row>
    <row r="23" spans="2:11" x14ac:dyDescent="0.2">
      <c r="B23" s="201" t="s">
        <v>95</v>
      </c>
      <c r="C23" s="258">
        <v>59</v>
      </c>
      <c r="D23" s="258">
        <v>57</v>
      </c>
      <c r="E23" s="258">
        <f t="shared" si="1"/>
        <v>2</v>
      </c>
      <c r="F23" s="258">
        <v>276</v>
      </c>
      <c r="G23" s="258">
        <v>215</v>
      </c>
      <c r="H23" s="258">
        <f t="shared" si="2"/>
        <v>61</v>
      </c>
      <c r="I23" s="258">
        <f t="shared" si="3"/>
        <v>63</v>
      </c>
      <c r="K23" s="72"/>
    </row>
    <row r="24" spans="2:11" x14ac:dyDescent="0.2">
      <c r="B24" s="201" t="s">
        <v>261</v>
      </c>
      <c r="C24" s="258">
        <v>44</v>
      </c>
      <c r="D24" s="258">
        <v>62</v>
      </c>
      <c r="E24" s="258">
        <f t="shared" si="1"/>
        <v>-18</v>
      </c>
      <c r="F24" s="258">
        <v>290</v>
      </c>
      <c r="G24" s="258">
        <v>225</v>
      </c>
      <c r="H24" s="258">
        <f t="shared" si="2"/>
        <v>65</v>
      </c>
      <c r="I24" s="258">
        <f t="shared" si="3"/>
        <v>47</v>
      </c>
      <c r="K24" s="72"/>
    </row>
    <row r="25" spans="2:11" x14ac:dyDescent="0.2">
      <c r="B25" s="201" t="s">
        <v>346</v>
      </c>
      <c r="C25" s="258">
        <v>45</v>
      </c>
      <c r="D25" s="258">
        <v>49</v>
      </c>
      <c r="E25" s="258">
        <f t="shared" si="1"/>
        <v>-4</v>
      </c>
      <c r="F25" s="258">
        <v>258</v>
      </c>
      <c r="G25" s="258">
        <v>281</v>
      </c>
      <c r="H25" s="258">
        <f t="shared" si="2"/>
        <v>-23</v>
      </c>
      <c r="I25" s="258">
        <f t="shared" si="3"/>
        <v>-27</v>
      </c>
      <c r="K25" s="72"/>
    </row>
    <row r="26" spans="2:11" x14ac:dyDescent="0.2">
      <c r="B26" s="201" t="s">
        <v>296</v>
      </c>
      <c r="C26" s="258">
        <v>49</v>
      </c>
      <c r="D26" s="258">
        <v>56</v>
      </c>
      <c r="E26" s="258">
        <f t="shared" si="1"/>
        <v>-7</v>
      </c>
      <c r="F26" s="258">
        <v>286</v>
      </c>
      <c r="G26" s="258">
        <v>236</v>
      </c>
      <c r="H26" s="258">
        <f t="shared" si="2"/>
        <v>50</v>
      </c>
      <c r="I26" s="258">
        <f t="shared" si="3"/>
        <v>43</v>
      </c>
      <c r="K26" s="72"/>
    </row>
    <row r="27" spans="2:11" x14ac:dyDescent="0.2">
      <c r="B27" s="201" t="s">
        <v>201</v>
      </c>
      <c r="C27" s="258">
        <v>46</v>
      </c>
      <c r="D27" s="258">
        <v>70</v>
      </c>
      <c r="E27" s="258">
        <f t="shared" si="1"/>
        <v>-24</v>
      </c>
      <c r="F27" s="258">
        <v>212</v>
      </c>
      <c r="G27" s="258">
        <v>217</v>
      </c>
      <c r="H27" s="258">
        <f t="shared" si="2"/>
        <v>-5</v>
      </c>
      <c r="I27" s="258">
        <f t="shared" si="3"/>
        <v>-29</v>
      </c>
      <c r="K27" s="72"/>
    </row>
    <row r="28" spans="2:11" x14ac:dyDescent="0.2">
      <c r="B28" s="202" t="s">
        <v>42</v>
      </c>
      <c r="C28" s="257">
        <v>31</v>
      </c>
      <c r="D28" s="257">
        <v>78</v>
      </c>
      <c r="E28" s="257">
        <f t="shared" si="1"/>
        <v>-47</v>
      </c>
      <c r="F28" s="257">
        <v>232</v>
      </c>
      <c r="G28" s="257">
        <v>243</v>
      </c>
      <c r="H28" s="257">
        <f t="shared" si="2"/>
        <v>-11</v>
      </c>
      <c r="I28" s="257">
        <f t="shared" si="3"/>
        <v>-58</v>
      </c>
      <c r="K28" s="72"/>
    </row>
    <row r="29" spans="2:11" x14ac:dyDescent="0.2">
      <c r="I29" s="3" t="s">
        <v>318</v>
      </c>
    </row>
    <row r="31" spans="2:11" x14ac:dyDescent="0.2">
      <c r="F31" s="72"/>
      <c r="G31" s="72"/>
      <c r="H31" s="72"/>
      <c r="I31" s="72"/>
    </row>
  </sheetData>
  <mergeCells count="4">
    <mergeCell ref="B3:B4"/>
    <mergeCell ref="C3:E3"/>
    <mergeCell ref="F3:H3"/>
    <mergeCell ref="I3:I4"/>
  </mergeCells>
  <phoneticPr fontId="25"/>
  <pageMargins left="0.78740157480314965" right="0.78740157480314965" top="0.78740157480314965" bottom="0.39370078740157483" header="0.51181102362204722" footer="0.39370078740157483"/>
  <pageSetup paperSize="9" firstPageNumber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19"/>
  <sheetViews>
    <sheetView zoomScaleNormal="100" workbookViewId="0">
      <selection activeCell="J23" sqref="J23"/>
    </sheetView>
  </sheetViews>
  <sheetFormatPr defaultRowHeight="13.2" x14ac:dyDescent="0.2"/>
  <cols>
    <col min="1" max="1" width="4.109375" customWidth="1"/>
    <col min="2" max="2" width="9.6640625" customWidth="1"/>
    <col min="3" max="3" width="8.6640625" customWidth="1"/>
    <col min="4" max="4" width="7.109375" customWidth="1"/>
    <col min="5" max="5" width="8.6640625" customWidth="1"/>
    <col min="6" max="6" width="7.109375" customWidth="1"/>
    <col min="7" max="7" width="8.6640625" customWidth="1"/>
    <col min="8" max="8" width="7.109375" customWidth="1"/>
    <col min="9" max="9" width="10.88671875" customWidth="1"/>
    <col min="10" max="10" width="8.6640625" customWidth="1"/>
    <col min="11" max="11" width="7.6640625" customWidth="1"/>
    <col min="13" max="13" width="10.44140625" bestFit="1" customWidth="1"/>
  </cols>
  <sheetData>
    <row r="1" spans="2:16" x14ac:dyDescent="0.2">
      <c r="B1" s="2" t="s">
        <v>265</v>
      </c>
    </row>
    <row r="2" spans="2:16" x14ac:dyDescent="0.2">
      <c r="K2" s="3" t="s">
        <v>241</v>
      </c>
    </row>
    <row r="3" spans="2:16" x14ac:dyDescent="0.2">
      <c r="B3" s="280" t="s">
        <v>271</v>
      </c>
      <c r="C3" s="282" t="s">
        <v>58</v>
      </c>
      <c r="D3" s="283"/>
      <c r="E3" s="282" t="s">
        <v>8</v>
      </c>
      <c r="F3" s="283"/>
      <c r="G3" s="282" t="s">
        <v>194</v>
      </c>
      <c r="H3" s="283"/>
      <c r="I3" s="4" t="s">
        <v>179</v>
      </c>
      <c r="J3" s="282" t="s">
        <v>116</v>
      </c>
      <c r="K3" s="283"/>
    </row>
    <row r="4" spans="2:16" s="1" customFormat="1" x14ac:dyDescent="0.2">
      <c r="B4" s="281"/>
      <c r="C4" s="4" t="s">
        <v>321</v>
      </c>
      <c r="D4" s="4" t="s">
        <v>142</v>
      </c>
      <c r="E4" s="4" t="s">
        <v>321</v>
      </c>
      <c r="F4" s="4" t="s">
        <v>142</v>
      </c>
      <c r="G4" s="4" t="s">
        <v>321</v>
      </c>
      <c r="H4" s="4" t="s">
        <v>142</v>
      </c>
      <c r="I4" s="4" t="s">
        <v>321</v>
      </c>
      <c r="J4" s="4" t="s">
        <v>321</v>
      </c>
      <c r="K4" s="4" t="s">
        <v>142</v>
      </c>
      <c r="M4"/>
      <c r="N4"/>
      <c r="O4"/>
      <c r="P4"/>
    </row>
    <row r="5" spans="2:16" x14ac:dyDescent="0.2">
      <c r="B5" s="17" t="s">
        <v>262</v>
      </c>
      <c r="C5" s="18">
        <v>12947</v>
      </c>
      <c r="D5" s="19">
        <v>25.5</v>
      </c>
      <c r="E5" s="18">
        <v>33632</v>
      </c>
      <c r="F5" s="19">
        <v>66.3</v>
      </c>
      <c r="G5" s="18">
        <v>4153</v>
      </c>
      <c r="H5" s="19">
        <v>8.1999999999999993</v>
      </c>
      <c r="I5" s="20">
        <v>1</v>
      </c>
      <c r="J5" s="18">
        <v>50733</v>
      </c>
      <c r="K5" s="19">
        <v>100</v>
      </c>
    </row>
    <row r="6" spans="2:16" s="14" customFormat="1" x14ac:dyDescent="0.2">
      <c r="B6" s="21" t="s">
        <v>320</v>
      </c>
      <c r="C6" s="18">
        <v>13748</v>
      </c>
      <c r="D6" s="19">
        <v>25.3</v>
      </c>
      <c r="E6" s="18">
        <v>35500</v>
      </c>
      <c r="F6" s="19">
        <v>65.400000000000006</v>
      </c>
      <c r="G6" s="18">
        <v>5005</v>
      </c>
      <c r="H6" s="19">
        <v>9.1999999999999993</v>
      </c>
      <c r="I6" s="20">
        <v>1</v>
      </c>
      <c r="J6" s="18">
        <v>54254</v>
      </c>
      <c r="K6" s="19">
        <v>100</v>
      </c>
    </row>
    <row r="7" spans="2:16" s="14" customFormat="1" x14ac:dyDescent="0.2">
      <c r="B7" s="21" t="s">
        <v>157</v>
      </c>
      <c r="C7" s="18">
        <v>13162</v>
      </c>
      <c r="D7" s="19">
        <v>23.6</v>
      </c>
      <c r="E7" s="18">
        <v>37027</v>
      </c>
      <c r="F7" s="19">
        <v>66.400000000000006</v>
      </c>
      <c r="G7" s="18">
        <v>5598</v>
      </c>
      <c r="H7" s="19">
        <v>10</v>
      </c>
      <c r="I7" s="20">
        <v>4</v>
      </c>
      <c r="J7" s="18">
        <v>55791</v>
      </c>
      <c r="K7" s="19">
        <v>100</v>
      </c>
    </row>
    <row r="8" spans="2:16" s="14" customFormat="1" x14ac:dyDescent="0.2">
      <c r="B8" s="21" t="s">
        <v>69</v>
      </c>
      <c r="C8" s="18">
        <v>11224</v>
      </c>
      <c r="D8" s="19">
        <v>20.100000000000001</v>
      </c>
      <c r="E8" s="18">
        <v>37936</v>
      </c>
      <c r="F8" s="19">
        <v>67.900000000000006</v>
      </c>
      <c r="G8" s="18">
        <v>6687</v>
      </c>
      <c r="H8" s="19">
        <v>12</v>
      </c>
      <c r="I8" s="20">
        <v>30</v>
      </c>
      <c r="J8" s="18">
        <v>55877</v>
      </c>
      <c r="K8" s="19">
        <v>100</v>
      </c>
    </row>
    <row r="9" spans="2:16" s="14" customFormat="1" x14ac:dyDescent="0.2">
      <c r="B9" s="21" t="s">
        <v>37</v>
      </c>
      <c r="C9" s="18">
        <v>9854</v>
      </c>
      <c r="D9" s="19">
        <v>17.2</v>
      </c>
      <c r="E9" s="18">
        <v>39415</v>
      </c>
      <c r="F9" s="19">
        <v>68.7</v>
      </c>
      <c r="G9" s="18">
        <v>8145</v>
      </c>
      <c r="H9" s="19">
        <v>14.2</v>
      </c>
      <c r="I9" s="20" t="s">
        <v>136</v>
      </c>
      <c r="J9" s="18">
        <v>57414</v>
      </c>
      <c r="K9" s="19">
        <v>100</v>
      </c>
    </row>
    <row r="10" spans="2:16" s="14" customFormat="1" x14ac:dyDescent="0.2">
      <c r="B10" s="21" t="s">
        <v>184</v>
      </c>
      <c r="C10" s="18">
        <v>9822</v>
      </c>
      <c r="D10" s="19">
        <v>16.2</v>
      </c>
      <c r="E10" s="18">
        <v>41125</v>
      </c>
      <c r="F10" s="19">
        <v>67.7</v>
      </c>
      <c r="G10" s="18">
        <v>9764</v>
      </c>
      <c r="H10" s="19">
        <v>16.100000000000001</v>
      </c>
      <c r="I10" s="20">
        <v>15</v>
      </c>
      <c r="J10" s="18">
        <v>60726</v>
      </c>
      <c r="K10" s="19">
        <v>100</v>
      </c>
    </row>
    <row r="11" spans="2:16" x14ac:dyDescent="0.2">
      <c r="B11" s="22" t="s">
        <v>205</v>
      </c>
      <c r="C11" s="18">
        <v>10293</v>
      </c>
      <c r="D11" s="23">
        <v>15.9</v>
      </c>
      <c r="E11" s="18">
        <v>42732</v>
      </c>
      <c r="F11" s="23">
        <v>66</v>
      </c>
      <c r="G11" s="18">
        <v>11681</v>
      </c>
      <c r="H11" s="23">
        <v>18</v>
      </c>
      <c r="I11" s="24">
        <v>17</v>
      </c>
      <c r="J11" s="18">
        <v>64723</v>
      </c>
      <c r="K11" s="23">
        <v>100</v>
      </c>
    </row>
    <row r="12" spans="2:16" x14ac:dyDescent="0.2">
      <c r="B12" s="22" t="s">
        <v>29</v>
      </c>
      <c r="C12" s="18">
        <v>11418</v>
      </c>
      <c r="D12" s="23">
        <v>16.5</v>
      </c>
      <c r="E12" s="18">
        <v>43422</v>
      </c>
      <c r="F12" s="23">
        <f>ROUND($E$12/$J$12*100,1)</f>
        <v>62.9</v>
      </c>
      <c r="G12" s="18">
        <v>13610</v>
      </c>
      <c r="H12" s="23">
        <f>ROUND(G12/J12*100,1)</f>
        <v>19.7</v>
      </c>
      <c r="I12" s="24">
        <v>624</v>
      </c>
      <c r="J12" s="18">
        <v>69074</v>
      </c>
      <c r="K12" s="23">
        <v>100</v>
      </c>
    </row>
    <row r="13" spans="2:16" x14ac:dyDescent="0.2">
      <c r="B13" s="22" t="s">
        <v>103</v>
      </c>
      <c r="C13" s="18">
        <v>11946</v>
      </c>
      <c r="D13" s="23">
        <v>16.399999999999999</v>
      </c>
      <c r="E13" s="18">
        <v>44240</v>
      </c>
      <c r="F13" s="23">
        <v>60.7</v>
      </c>
      <c r="G13" s="18">
        <v>16200</v>
      </c>
      <c r="H13" s="23">
        <v>22.2</v>
      </c>
      <c r="I13" s="11">
        <v>516</v>
      </c>
      <c r="J13" s="18">
        <v>72902</v>
      </c>
      <c r="K13" s="23">
        <v>100</v>
      </c>
    </row>
    <row r="14" spans="2:16" x14ac:dyDescent="0.2">
      <c r="B14" s="195" t="s">
        <v>386</v>
      </c>
      <c r="C14" s="25">
        <v>11203</v>
      </c>
      <c r="D14" s="26">
        <f>C14/J14*100</f>
        <v>15.099196722195266</v>
      </c>
      <c r="E14" s="25">
        <v>43865</v>
      </c>
      <c r="F14" s="26">
        <f>E14/J14*100</f>
        <v>59.120437759447952</v>
      </c>
      <c r="G14" s="25">
        <v>17938</v>
      </c>
      <c r="H14" s="26">
        <f>G14/J14*100</f>
        <v>24.176505471993099</v>
      </c>
      <c r="I14" s="13">
        <v>1190</v>
      </c>
      <c r="J14" s="25">
        <f>C14+E14+G14+I14</f>
        <v>74196</v>
      </c>
      <c r="K14" s="26">
        <v>100</v>
      </c>
    </row>
    <row r="15" spans="2:16" x14ac:dyDescent="0.2">
      <c r="B15" s="284" t="s">
        <v>174</v>
      </c>
      <c r="C15" s="277">
        <v>14955692</v>
      </c>
      <c r="D15" s="277"/>
      <c r="E15" s="277">
        <v>72922764</v>
      </c>
      <c r="F15" s="277"/>
      <c r="G15" s="277">
        <v>35335805</v>
      </c>
      <c r="H15" s="277"/>
      <c r="I15" s="194">
        <v>2931838</v>
      </c>
      <c r="J15" s="277">
        <f>SUM(C15:I15)</f>
        <v>126146099</v>
      </c>
      <c r="K15" s="277"/>
    </row>
    <row r="16" spans="2:16" x14ac:dyDescent="0.2">
      <c r="B16" s="285"/>
      <c r="C16" s="273">
        <f>C15/J15</f>
        <v>0.11855849779389531</v>
      </c>
      <c r="D16" s="274"/>
      <c r="E16" s="273">
        <f>E15/J15</f>
        <v>0.57808180021484457</v>
      </c>
      <c r="F16" s="274"/>
      <c r="G16" s="273">
        <f>G15/J15</f>
        <v>0.28011809544740657</v>
      </c>
      <c r="H16" s="274"/>
      <c r="I16" s="199"/>
      <c r="J16" s="278" t="s">
        <v>234</v>
      </c>
      <c r="K16" s="279"/>
    </row>
    <row r="17" spans="2:11" x14ac:dyDescent="0.2">
      <c r="B17" s="286" t="s">
        <v>38</v>
      </c>
      <c r="C17" s="275">
        <v>108241</v>
      </c>
      <c r="D17" s="276"/>
      <c r="E17" s="275">
        <v>443579</v>
      </c>
      <c r="F17" s="276"/>
      <c r="G17" s="275">
        <v>246061</v>
      </c>
      <c r="H17" s="276"/>
      <c r="I17" s="194">
        <v>13561</v>
      </c>
      <c r="J17" s="275">
        <f>SUM(C17:I17)</f>
        <v>811442</v>
      </c>
      <c r="K17" s="276"/>
    </row>
    <row r="18" spans="2:11" x14ac:dyDescent="0.2">
      <c r="B18" s="287"/>
      <c r="C18" s="273">
        <f>C17/J17</f>
        <v>0.13339339102486683</v>
      </c>
      <c r="D18" s="274"/>
      <c r="E18" s="273">
        <f>E17/J17</f>
        <v>0.54665521380456028</v>
      </c>
      <c r="F18" s="274"/>
      <c r="G18" s="273">
        <f>G17/J17</f>
        <v>0.30323917174610138</v>
      </c>
      <c r="H18" s="274"/>
      <c r="I18" s="199"/>
      <c r="J18" s="278" t="s">
        <v>234</v>
      </c>
      <c r="K18" s="279"/>
    </row>
    <row r="19" spans="2:11" x14ac:dyDescent="0.2">
      <c r="K19" s="3" t="s">
        <v>356</v>
      </c>
    </row>
  </sheetData>
  <mergeCells count="23">
    <mergeCell ref="J17:K17"/>
    <mergeCell ref="C18:D18"/>
    <mergeCell ref="J18:K18"/>
    <mergeCell ref="G15:H15"/>
    <mergeCell ref="B3:B4"/>
    <mergeCell ref="C3:D3"/>
    <mergeCell ref="E3:F3"/>
    <mergeCell ref="G3:H3"/>
    <mergeCell ref="J3:K3"/>
    <mergeCell ref="J15:K15"/>
    <mergeCell ref="B15:B16"/>
    <mergeCell ref="E16:F16"/>
    <mergeCell ref="G16:H16"/>
    <mergeCell ref="J16:K16"/>
    <mergeCell ref="B17:B18"/>
    <mergeCell ref="C17:D17"/>
    <mergeCell ref="E18:F18"/>
    <mergeCell ref="G18:H18"/>
    <mergeCell ref="E17:F17"/>
    <mergeCell ref="G17:H17"/>
    <mergeCell ref="C15:D15"/>
    <mergeCell ref="C16:D16"/>
    <mergeCell ref="E15:F15"/>
  </mergeCells>
  <phoneticPr fontId="25"/>
  <pageMargins left="0.78740157480314965" right="0.78740157480314965" top="0.78740157480314965" bottom="0.39370078740157483" header="0.51181102362204722" footer="0.39370078740157483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26"/>
  <sheetViews>
    <sheetView topLeftCell="A4" zoomScale="90" zoomScaleNormal="90" workbookViewId="0">
      <selection activeCell="J17" sqref="J17"/>
    </sheetView>
  </sheetViews>
  <sheetFormatPr defaultRowHeight="13.2" x14ac:dyDescent="0.2"/>
  <cols>
    <col min="1" max="1" width="4.109375" customWidth="1"/>
    <col min="2" max="2" width="13.77734375" customWidth="1"/>
    <col min="3" max="5" width="10.6640625" customWidth="1"/>
  </cols>
  <sheetData>
    <row r="1" spans="2:5" x14ac:dyDescent="0.2">
      <c r="B1" s="2" t="s">
        <v>31</v>
      </c>
    </row>
    <row r="2" spans="2:5" x14ac:dyDescent="0.2">
      <c r="D2" s="3"/>
      <c r="E2" s="3" t="s">
        <v>415</v>
      </c>
    </row>
    <row r="3" spans="2:5" s="1" customFormat="1" x14ac:dyDescent="0.2">
      <c r="B3" s="27" t="s">
        <v>151</v>
      </c>
      <c r="C3" s="4" t="s">
        <v>116</v>
      </c>
      <c r="D3" s="4" t="s">
        <v>52</v>
      </c>
      <c r="E3" s="4" t="s">
        <v>302</v>
      </c>
    </row>
    <row r="4" spans="2:5" x14ac:dyDescent="0.2">
      <c r="B4" s="28" t="s">
        <v>354</v>
      </c>
      <c r="C4" s="203">
        <f>SUM(D4:E4)</f>
        <v>2974</v>
      </c>
      <c r="D4" s="203">
        <v>1522</v>
      </c>
      <c r="E4" s="204">
        <v>1452</v>
      </c>
    </row>
    <row r="5" spans="2:5" x14ac:dyDescent="0.2">
      <c r="B5" s="28" t="s">
        <v>238</v>
      </c>
      <c r="C5" s="203">
        <f t="shared" ref="C5:C24" si="0">SUM(D5:E5)</f>
        <v>3602</v>
      </c>
      <c r="D5" s="205">
        <v>1865</v>
      </c>
      <c r="E5" s="206">
        <v>1737</v>
      </c>
    </row>
    <row r="6" spans="2:5" x14ac:dyDescent="0.2">
      <c r="B6" s="28" t="s">
        <v>134</v>
      </c>
      <c r="C6" s="203">
        <f t="shared" si="0"/>
        <v>4045</v>
      </c>
      <c r="D6" s="205">
        <v>2093</v>
      </c>
      <c r="E6" s="206">
        <v>1952</v>
      </c>
    </row>
    <row r="7" spans="2:5" x14ac:dyDescent="0.2">
      <c r="B7" s="28" t="s">
        <v>312</v>
      </c>
      <c r="C7" s="203">
        <f t="shared" si="0"/>
        <v>4226</v>
      </c>
      <c r="D7" s="205">
        <v>2121</v>
      </c>
      <c r="E7" s="206">
        <v>2105</v>
      </c>
    </row>
    <row r="8" spans="2:5" x14ac:dyDescent="0.2">
      <c r="B8" s="28" t="s">
        <v>159</v>
      </c>
      <c r="C8" s="203">
        <f t="shared" si="0"/>
        <v>4453</v>
      </c>
      <c r="D8" s="205">
        <v>2258</v>
      </c>
      <c r="E8" s="206">
        <v>2195</v>
      </c>
    </row>
    <row r="9" spans="2:5" x14ac:dyDescent="0.2">
      <c r="B9" s="28" t="s">
        <v>11</v>
      </c>
      <c r="C9" s="203">
        <f t="shared" si="0"/>
        <v>3976</v>
      </c>
      <c r="D9" s="205">
        <v>1998</v>
      </c>
      <c r="E9" s="206">
        <v>1978</v>
      </c>
    </row>
    <row r="10" spans="2:5" x14ac:dyDescent="0.2">
      <c r="B10" s="28" t="s">
        <v>106</v>
      </c>
      <c r="C10" s="203">
        <f t="shared" si="0"/>
        <v>3952</v>
      </c>
      <c r="D10" s="205">
        <v>1965</v>
      </c>
      <c r="E10" s="206">
        <v>1987</v>
      </c>
    </row>
    <row r="11" spans="2:5" x14ac:dyDescent="0.2">
      <c r="B11" s="28" t="s">
        <v>120</v>
      </c>
      <c r="C11" s="203">
        <f t="shared" si="0"/>
        <v>4489</v>
      </c>
      <c r="D11" s="205">
        <v>2323</v>
      </c>
      <c r="E11" s="206">
        <v>2166</v>
      </c>
    </row>
    <row r="12" spans="2:5" x14ac:dyDescent="0.2">
      <c r="B12" s="28" t="s">
        <v>180</v>
      </c>
      <c r="C12" s="203">
        <f t="shared" si="0"/>
        <v>5122</v>
      </c>
      <c r="D12" s="205">
        <v>2501</v>
      </c>
      <c r="E12" s="206">
        <v>2621</v>
      </c>
    </row>
    <row r="13" spans="2:5" x14ac:dyDescent="0.2">
      <c r="B13" s="28" t="s">
        <v>335</v>
      </c>
      <c r="C13" s="203">
        <f t="shared" si="0"/>
        <v>5970</v>
      </c>
      <c r="D13" s="205">
        <v>3051</v>
      </c>
      <c r="E13" s="206">
        <v>2919</v>
      </c>
    </row>
    <row r="14" spans="2:5" x14ac:dyDescent="0.2">
      <c r="B14" s="28" t="s">
        <v>108</v>
      </c>
      <c r="C14" s="203">
        <f t="shared" si="0"/>
        <v>5506</v>
      </c>
      <c r="D14" s="205">
        <v>2733</v>
      </c>
      <c r="E14" s="206">
        <v>2773</v>
      </c>
    </row>
    <row r="15" spans="2:5" x14ac:dyDescent="0.2">
      <c r="B15" s="28" t="s">
        <v>339</v>
      </c>
      <c r="C15" s="203">
        <f t="shared" si="0"/>
        <v>4321</v>
      </c>
      <c r="D15" s="205">
        <v>2119</v>
      </c>
      <c r="E15" s="206">
        <v>2202</v>
      </c>
    </row>
    <row r="16" spans="2:5" x14ac:dyDescent="0.2">
      <c r="B16" s="28" t="s">
        <v>216</v>
      </c>
      <c r="C16" s="203">
        <f t="shared" si="0"/>
        <v>3931</v>
      </c>
      <c r="D16" s="205">
        <v>1957</v>
      </c>
      <c r="E16" s="206">
        <v>1974</v>
      </c>
    </row>
    <row r="17" spans="2:7" x14ac:dyDescent="0.2">
      <c r="B17" s="28" t="s">
        <v>329</v>
      </c>
      <c r="C17" s="203">
        <f t="shared" si="0"/>
        <v>3936</v>
      </c>
      <c r="D17" s="205">
        <v>1879</v>
      </c>
      <c r="E17" s="206">
        <v>2057</v>
      </c>
    </row>
    <row r="18" spans="2:7" x14ac:dyDescent="0.2">
      <c r="B18" s="28" t="s">
        <v>251</v>
      </c>
      <c r="C18" s="203">
        <f t="shared" si="0"/>
        <v>4665</v>
      </c>
      <c r="D18" s="205">
        <v>2130</v>
      </c>
      <c r="E18" s="206">
        <v>2535</v>
      </c>
    </row>
    <row r="19" spans="2:7" x14ac:dyDescent="0.2">
      <c r="B19" s="28" t="s">
        <v>266</v>
      </c>
      <c r="C19" s="203">
        <f t="shared" si="0"/>
        <v>3532</v>
      </c>
      <c r="D19" s="205">
        <v>1611</v>
      </c>
      <c r="E19" s="206">
        <v>1921</v>
      </c>
    </row>
    <row r="20" spans="2:7" x14ac:dyDescent="0.2">
      <c r="B20" s="28" t="s">
        <v>155</v>
      </c>
      <c r="C20" s="203">
        <f t="shared" si="0"/>
        <v>2702</v>
      </c>
      <c r="D20" s="205">
        <v>1100</v>
      </c>
      <c r="E20" s="206">
        <v>1602</v>
      </c>
    </row>
    <row r="21" spans="2:7" x14ac:dyDescent="0.2">
      <c r="B21" s="28" t="s">
        <v>143</v>
      </c>
      <c r="C21" s="203">
        <f t="shared" si="0"/>
        <v>1865</v>
      </c>
      <c r="D21" s="207">
        <v>634</v>
      </c>
      <c r="E21" s="206">
        <v>1231</v>
      </c>
    </row>
    <row r="22" spans="2:7" x14ac:dyDescent="0.2">
      <c r="B22" s="28" t="s">
        <v>249</v>
      </c>
      <c r="C22" s="203">
        <f t="shared" si="0"/>
        <v>924</v>
      </c>
      <c r="D22" s="207">
        <v>233</v>
      </c>
      <c r="E22" s="206">
        <v>691</v>
      </c>
    </row>
    <row r="23" spans="2:7" x14ac:dyDescent="0.2">
      <c r="B23" s="28" t="s">
        <v>1</v>
      </c>
      <c r="C23" s="203">
        <f t="shared" si="0"/>
        <v>278</v>
      </c>
      <c r="D23" s="207">
        <v>46</v>
      </c>
      <c r="E23" s="206">
        <v>232</v>
      </c>
    </row>
    <row r="24" spans="2:7" x14ac:dyDescent="0.2">
      <c r="B24" s="28" t="s">
        <v>273</v>
      </c>
      <c r="C24" s="203">
        <f t="shared" si="0"/>
        <v>46</v>
      </c>
      <c r="D24" s="207">
        <v>6</v>
      </c>
      <c r="E24" s="206">
        <v>40</v>
      </c>
    </row>
    <row r="25" spans="2:7" s="1" customFormat="1" x14ac:dyDescent="0.2">
      <c r="B25" s="4" t="s">
        <v>171</v>
      </c>
      <c r="C25" s="269">
        <f>SUM(C4:C24)</f>
        <v>74515</v>
      </c>
      <c r="D25" s="269">
        <f t="shared" ref="D25:E25" si="1">SUM(D4:D24)</f>
        <v>36145</v>
      </c>
      <c r="E25" s="269">
        <f t="shared" si="1"/>
        <v>38370</v>
      </c>
      <c r="G25" s="29"/>
    </row>
    <row r="26" spans="2:7" x14ac:dyDescent="0.2">
      <c r="E26" s="3" t="s">
        <v>231</v>
      </c>
    </row>
  </sheetData>
  <phoneticPr fontId="25"/>
  <pageMargins left="0.78740157480314965" right="0.78740157480314965" top="0.78740157480314965" bottom="0.39370078740157483" header="0.51181102362204722" footer="0.3937007874015748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1"/>
  <sheetViews>
    <sheetView zoomScaleNormal="100" workbookViewId="0">
      <selection activeCell="L21" sqref="L21"/>
    </sheetView>
  </sheetViews>
  <sheetFormatPr defaultColWidth="9" defaultRowHeight="13.2" x14ac:dyDescent="0.2"/>
  <cols>
    <col min="1" max="1" width="4.109375" style="30" customWidth="1"/>
    <col min="2" max="2" width="9" style="30" bestFit="1" customWidth="1"/>
    <col min="3" max="7" width="9.109375" style="30" bestFit="1" customWidth="1"/>
    <col min="8" max="8" width="9" style="30" bestFit="1" customWidth="1"/>
    <col min="9" max="10" width="9.21875" style="30" customWidth="1"/>
    <col min="11" max="11" width="9" style="30" bestFit="1"/>
    <col min="12" max="16384" width="9" style="30"/>
  </cols>
  <sheetData>
    <row r="1" spans="2:7" x14ac:dyDescent="0.2">
      <c r="B1" s="32" t="s">
        <v>6</v>
      </c>
    </row>
    <row r="2" spans="2:7" x14ac:dyDescent="0.2">
      <c r="B2" s="32"/>
    </row>
    <row r="3" spans="2:7" x14ac:dyDescent="0.2">
      <c r="B3" s="289" t="s">
        <v>230</v>
      </c>
      <c r="C3" s="289" t="s">
        <v>321</v>
      </c>
      <c r="D3" s="289" t="s">
        <v>150</v>
      </c>
      <c r="E3" s="289" t="s">
        <v>40</v>
      </c>
      <c r="F3" s="291" t="s">
        <v>91</v>
      </c>
      <c r="G3" s="292"/>
    </row>
    <row r="4" spans="2:7" x14ac:dyDescent="0.2">
      <c r="B4" s="290"/>
      <c r="C4" s="290"/>
      <c r="D4" s="290"/>
      <c r="E4" s="290"/>
      <c r="F4" s="33" t="s">
        <v>321</v>
      </c>
      <c r="G4" s="4" t="s">
        <v>150</v>
      </c>
    </row>
    <row r="5" spans="2:7" s="3" customFormat="1" x14ac:dyDescent="0.2">
      <c r="B5" s="34"/>
      <c r="C5" s="35" t="s">
        <v>183</v>
      </c>
      <c r="D5" s="36" t="s">
        <v>345</v>
      </c>
      <c r="E5" s="37" t="s">
        <v>257</v>
      </c>
      <c r="F5" s="35" t="s">
        <v>332</v>
      </c>
      <c r="G5" s="36" t="s">
        <v>332</v>
      </c>
    </row>
    <row r="6" spans="2:7" s="31" customFormat="1" x14ac:dyDescent="0.2">
      <c r="B6" s="10" t="s">
        <v>37</v>
      </c>
      <c r="C6" s="38">
        <v>27987</v>
      </c>
      <c r="D6" s="163">
        <v>7.22</v>
      </c>
      <c r="E6" s="40">
        <v>3876.3</v>
      </c>
      <c r="F6" s="41">
        <v>48.7</v>
      </c>
      <c r="G6" s="39">
        <v>10.1</v>
      </c>
    </row>
    <row r="7" spans="2:7" x14ac:dyDescent="0.2">
      <c r="B7" s="8" t="s">
        <v>184</v>
      </c>
      <c r="C7" s="38">
        <v>29762</v>
      </c>
      <c r="D7" s="163">
        <v>7.36</v>
      </c>
      <c r="E7" s="40">
        <v>4043.8</v>
      </c>
      <c r="F7" s="41">
        <v>49</v>
      </c>
      <c r="G7" s="39">
        <v>10.3</v>
      </c>
    </row>
    <row r="8" spans="2:7" x14ac:dyDescent="0.2">
      <c r="B8" s="8" t="s">
        <v>205</v>
      </c>
      <c r="C8" s="38">
        <v>30782</v>
      </c>
      <c r="D8" s="164">
        <v>7.47</v>
      </c>
      <c r="E8" s="40">
        <v>4120.7</v>
      </c>
      <c r="F8" s="41">
        <v>47.6</v>
      </c>
      <c r="G8" s="39">
        <v>10.4</v>
      </c>
    </row>
    <row r="9" spans="2:7" x14ac:dyDescent="0.2">
      <c r="B9" s="144" t="s">
        <v>29</v>
      </c>
      <c r="C9" s="100">
        <v>36834</v>
      </c>
      <c r="D9" s="164">
        <v>8.26</v>
      </c>
      <c r="E9" s="146">
        <v>4459.3</v>
      </c>
      <c r="F9" s="147">
        <v>53.3</v>
      </c>
      <c r="G9" s="145">
        <v>11.5</v>
      </c>
    </row>
    <row r="10" spans="2:7" x14ac:dyDescent="0.2">
      <c r="B10" s="144" t="s">
        <v>103</v>
      </c>
      <c r="C10" s="100">
        <v>40765</v>
      </c>
      <c r="D10" s="164">
        <v>8.6199999999999992</v>
      </c>
      <c r="E10" s="146">
        <v>4729.1000000000004</v>
      </c>
      <c r="F10" s="147">
        <v>55.9</v>
      </c>
      <c r="G10" s="145">
        <v>12</v>
      </c>
    </row>
    <row r="11" spans="2:7" x14ac:dyDescent="0.2">
      <c r="B11" s="12" t="s">
        <v>386</v>
      </c>
      <c r="C11" s="42">
        <v>50374</v>
      </c>
      <c r="D11" s="165">
        <v>12.28</v>
      </c>
      <c r="E11" s="44">
        <v>4102.1000000000004</v>
      </c>
      <c r="F11" s="45">
        <v>67.900000000000006</v>
      </c>
      <c r="G11" s="43">
        <v>17.2</v>
      </c>
    </row>
    <row r="12" spans="2:7" x14ac:dyDescent="0.2">
      <c r="B12" s="188"/>
      <c r="C12" s="189"/>
      <c r="D12" s="190"/>
      <c r="E12" s="191"/>
      <c r="F12" s="191"/>
      <c r="G12" s="187" t="s">
        <v>356</v>
      </c>
    </row>
    <row r="13" spans="2:7" x14ac:dyDescent="0.2">
      <c r="B13" s="288" t="s">
        <v>213</v>
      </c>
      <c r="C13" s="288"/>
      <c r="D13" s="288"/>
      <c r="E13" s="288"/>
      <c r="F13" s="288"/>
      <c r="G13" s="288"/>
    </row>
    <row r="14" spans="2:7" x14ac:dyDescent="0.2">
      <c r="B14" s="288"/>
      <c r="C14" s="288"/>
      <c r="D14" s="288"/>
      <c r="E14" s="288"/>
      <c r="F14" s="288"/>
      <c r="G14" s="288"/>
    </row>
    <row r="15" spans="2:7" x14ac:dyDescent="0.2">
      <c r="B15" s="288"/>
      <c r="C15" s="288"/>
      <c r="D15" s="288"/>
      <c r="E15" s="288"/>
      <c r="F15" s="288"/>
      <c r="G15" s="288"/>
    </row>
    <row r="16" spans="2:7" x14ac:dyDescent="0.2">
      <c r="G16" s="3"/>
    </row>
    <row r="21" spans="9:15" x14ac:dyDescent="0.2">
      <c r="I21"/>
      <c r="J21"/>
      <c r="K21"/>
      <c r="L21"/>
      <c r="M21"/>
      <c r="N21"/>
      <c r="O21"/>
    </row>
  </sheetData>
  <mergeCells count="6">
    <mergeCell ref="B13:G15"/>
    <mergeCell ref="B3:B4"/>
    <mergeCell ref="C3:C4"/>
    <mergeCell ref="D3:D4"/>
    <mergeCell ref="E3:E4"/>
    <mergeCell ref="F3:G3"/>
  </mergeCells>
  <phoneticPr fontId="25"/>
  <pageMargins left="0.78740157480314965" right="0.78740157480314965" top="0.78740157480314965" bottom="0.39370078740157483" header="0.51181102362204722" footer="0.39370078740157483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21"/>
  <sheetViews>
    <sheetView zoomScale="90" zoomScaleNormal="90" workbookViewId="0">
      <selection activeCell="M22" sqref="M22"/>
    </sheetView>
  </sheetViews>
  <sheetFormatPr defaultRowHeight="13.2" x14ac:dyDescent="0.2"/>
  <cols>
    <col min="1" max="1" width="4.109375" customWidth="1"/>
    <col min="3" max="5" width="9.21875" bestFit="1" customWidth="1"/>
    <col min="6" max="6" width="9.109375" bestFit="1" customWidth="1"/>
    <col min="7" max="8" width="9.21875" bestFit="1" customWidth="1"/>
    <col min="9" max="11" width="9.109375" bestFit="1" customWidth="1"/>
    <col min="13" max="13" width="9.21875" bestFit="1" customWidth="1"/>
  </cols>
  <sheetData>
    <row r="1" spans="2:11" x14ac:dyDescent="0.2">
      <c r="B1" s="2" t="s">
        <v>352</v>
      </c>
    </row>
    <row r="2" spans="2:11" x14ac:dyDescent="0.2">
      <c r="K2" s="210" t="s">
        <v>137</v>
      </c>
    </row>
    <row r="3" spans="2:11" x14ac:dyDescent="0.2">
      <c r="B3" s="272" t="s">
        <v>230</v>
      </c>
      <c r="C3" s="293" t="s">
        <v>72</v>
      </c>
      <c r="D3" s="293" t="s">
        <v>107</v>
      </c>
      <c r="E3" s="272" t="s">
        <v>59</v>
      </c>
      <c r="F3" s="272"/>
      <c r="G3" s="272"/>
      <c r="H3" s="272"/>
      <c r="I3" s="272"/>
      <c r="J3" s="272"/>
      <c r="K3" s="293" t="s">
        <v>87</v>
      </c>
    </row>
    <row r="4" spans="2:11" x14ac:dyDescent="0.2">
      <c r="B4" s="272"/>
      <c r="C4" s="272"/>
      <c r="D4" s="272"/>
      <c r="E4" s="294" t="s">
        <v>206</v>
      </c>
      <c r="F4" s="294"/>
      <c r="G4" s="294"/>
      <c r="H4" s="294" t="s">
        <v>185</v>
      </c>
      <c r="I4" s="294"/>
      <c r="J4" s="294"/>
      <c r="K4" s="272"/>
    </row>
    <row r="5" spans="2:11" x14ac:dyDescent="0.2">
      <c r="B5" s="289"/>
      <c r="C5" s="289"/>
      <c r="D5" s="289"/>
      <c r="E5" s="208" t="s">
        <v>171</v>
      </c>
      <c r="F5" s="208" t="s">
        <v>311</v>
      </c>
      <c r="G5" s="208" t="s">
        <v>263</v>
      </c>
      <c r="H5" s="208" t="s">
        <v>171</v>
      </c>
      <c r="I5" s="208" t="s">
        <v>311</v>
      </c>
      <c r="J5" s="208" t="s">
        <v>263</v>
      </c>
      <c r="K5" s="289"/>
    </row>
    <row r="6" spans="2:11" x14ac:dyDescent="0.2">
      <c r="B6" s="170" t="s">
        <v>69</v>
      </c>
      <c r="C6" s="171">
        <v>55877</v>
      </c>
      <c r="D6" s="171">
        <v>57753</v>
      </c>
      <c r="E6" s="171">
        <f t="shared" ref="E6:E8" si="0">F6+G6</f>
        <v>13134</v>
      </c>
      <c r="F6" s="171">
        <v>6607</v>
      </c>
      <c r="G6" s="171">
        <v>6527</v>
      </c>
      <c r="H6" s="171">
        <f t="shared" ref="H6:H8" si="1">I6+J6</f>
        <v>11258</v>
      </c>
      <c r="I6" s="171">
        <v>3566</v>
      </c>
      <c r="J6" s="171">
        <v>7692</v>
      </c>
      <c r="K6" s="171">
        <v>1876</v>
      </c>
    </row>
    <row r="7" spans="2:11" x14ac:dyDescent="0.2">
      <c r="B7" s="46" t="s">
        <v>37</v>
      </c>
      <c r="C7" s="47">
        <v>57414</v>
      </c>
      <c r="D7" s="47">
        <v>62246</v>
      </c>
      <c r="E7" s="47">
        <f t="shared" si="0"/>
        <v>17131</v>
      </c>
      <c r="F7" s="47">
        <v>7812</v>
      </c>
      <c r="G7" s="47">
        <v>9319</v>
      </c>
      <c r="H7" s="47">
        <f t="shared" si="1"/>
        <v>12299</v>
      </c>
      <c r="I7" s="47">
        <v>4152</v>
      </c>
      <c r="J7" s="47">
        <v>8147</v>
      </c>
      <c r="K7" s="47">
        <v>4832</v>
      </c>
    </row>
    <row r="8" spans="2:11" x14ac:dyDescent="0.2">
      <c r="B8" s="48" t="s">
        <v>184</v>
      </c>
      <c r="C8" s="49">
        <v>60711</v>
      </c>
      <c r="D8" s="49">
        <v>66663</v>
      </c>
      <c r="E8" s="49">
        <f t="shared" si="0"/>
        <v>18870</v>
      </c>
      <c r="F8" s="49">
        <v>8061</v>
      </c>
      <c r="G8" s="49">
        <v>10809</v>
      </c>
      <c r="H8" s="49">
        <f t="shared" si="1"/>
        <v>12918</v>
      </c>
      <c r="I8" s="49">
        <v>4673</v>
      </c>
      <c r="J8" s="49">
        <v>8245</v>
      </c>
      <c r="K8" s="49">
        <v>5952</v>
      </c>
    </row>
    <row r="9" spans="2:11" x14ac:dyDescent="0.2">
      <c r="B9" s="50"/>
      <c r="C9" s="51">
        <v>-50889</v>
      </c>
      <c r="D9" s="51">
        <v>-56896</v>
      </c>
      <c r="E9" s="51">
        <v>-18853</v>
      </c>
      <c r="F9" s="51">
        <v>-8053</v>
      </c>
      <c r="G9" s="51">
        <v>-10800</v>
      </c>
      <c r="H9" s="51">
        <v>-12846</v>
      </c>
      <c r="I9" s="51">
        <v>-4645</v>
      </c>
      <c r="J9" s="51">
        <v>-8201</v>
      </c>
      <c r="K9" s="51">
        <v>-6007</v>
      </c>
    </row>
    <row r="10" spans="2:11" x14ac:dyDescent="0.2">
      <c r="B10" s="8" t="s">
        <v>77</v>
      </c>
      <c r="C10" s="52">
        <v>64706</v>
      </c>
      <c r="D10" s="52">
        <v>73502</v>
      </c>
      <c r="E10" s="52">
        <v>22422</v>
      </c>
      <c r="F10" s="52">
        <v>8906</v>
      </c>
      <c r="G10" s="52">
        <v>13516</v>
      </c>
      <c r="H10" s="52">
        <v>13626</v>
      </c>
      <c r="I10" s="52">
        <v>5074</v>
      </c>
      <c r="J10" s="52">
        <v>8552</v>
      </c>
      <c r="K10" s="52">
        <v>8796</v>
      </c>
    </row>
    <row r="11" spans="2:11" x14ac:dyDescent="0.2">
      <c r="B11" s="8"/>
      <c r="C11" s="52">
        <v>-54413</v>
      </c>
      <c r="D11" s="52">
        <v>-63309</v>
      </c>
      <c r="E11" s="52">
        <v>-22393</v>
      </c>
      <c r="F11" s="52">
        <v>-8899</v>
      </c>
      <c r="G11" s="52">
        <v>-13494</v>
      </c>
      <c r="H11" s="52">
        <v>-13497</v>
      </c>
      <c r="I11" s="52">
        <v>-5003</v>
      </c>
      <c r="J11" s="52">
        <v>-8494</v>
      </c>
      <c r="K11" s="52">
        <v>-8896</v>
      </c>
    </row>
    <row r="12" spans="2:11" x14ac:dyDescent="0.2">
      <c r="B12" s="48" t="s">
        <v>374</v>
      </c>
      <c r="C12" s="148">
        <v>69074</v>
      </c>
      <c r="D12" s="148">
        <v>76834</v>
      </c>
      <c r="E12" s="148">
        <v>22211</v>
      </c>
      <c r="F12" s="148">
        <v>8585</v>
      </c>
      <c r="G12" s="148">
        <v>13626</v>
      </c>
      <c r="H12" s="148">
        <v>14951</v>
      </c>
      <c r="I12" s="148">
        <v>5278</v>
      </c>
      <c r="J12" s="148">
        <v>9173</v>
      </c>
      <c r="K12" s="148">
        <v>7260</v>
      </c>
    </row>
    <row r="13" spans="2:11" x14ac:dyDescent="0.2">
      <c r="B13" s="50"/>
      <c r="C13" s="51">
        <v>-57656</v>
      </c>
      <c r="D13" s="51">
        <v>-65418</v>
      </c>
      <c r="E13" s="51">
        <v>-22099</v>
      </c>
      <c r="F13" s="51">
        <v>-8480</v>
      </c>
      <c r="G13" s="51">
        <v>-13619</v>
      </c>
      <c r="H13" s="51">
        <v>-14790</v>
      </c>
      <c r="I13" s="51">
        <v>-5218</v>
      </c>
      <c r="J13" s="51">
        <v>-9119</v>
      </c>
      <c r="K13" s="51">
        <v>-7309</v>
      </c>
    </row>
    <row r="14" spans="2:11" x14ac:dyDescent="0.2">
      <c r="B14" s="217" t="s">
        <v>375</v>
      </c>
      <c r="C14" s="218">
        <v>72902</v>
      </c>
      <c r="D14" s="218">
        <v>81235</v>
      </c>
      <c r="E14" s="218">
        <v>24206</v>
      </c>
      <c r="F14" s="218">
        <v>8845</v>
      </c>
      <c r="G14" s="218">
        <v>15361</v>
      </c>
      <c r="H14" s="218">
        <v>16065</v>
      </c>
      <c r="I14" s="218">
        <v>5541</v>
      </c>
      <c r="J14" s="218">
        <v>10332</v>
      </c>
      <c r="K14" s="218">
        <v>8141</v>
      </c>
    </row>
    <row r="15" spans="2:11" x14ac:dyDescent="0.2">
      <c r="B15" s="219"/>
      <c r="C15" s="220">
        <v>-60956</v>
      </c>
      <c r="D15" s="220">
        <v>-69302</v>
      </c>
      <c r="E15" s="220">
        <v>-24109</v>
      </c>
      <c r="F15" s="220">
        <v>-8761</v>
      </c>
      <c r="G15" s="220">
        <v>-15348</v>
      </c>
      <c r="H15" s="220">
        <v>-15951</v>
      </c>
      <c r="I15" s="220">
        <v>-5492</v>
      </c>
      <c r="J15" s="220">
        <v>-10271</v>
      </c>
      <c r="K15" s="220">
        <v>-8158</v>
      </c>
    </row>
    <row r="16" spans="2:11" x14ac:dyDescent="0.2">
      <c r="B16" s="221" t="s">
        <v>389</v>
      </c>
      <c r="C16" s="222">
        <v>74196</v>
      </c>
      <c r="D16" s="222">
        <v>81762</v>
      </c>
      <c r="E16" s="222">
        <f>F16+G16</f>
        <v>23670</v>
      </c>
      <c r="F16" s="222">
        <v>8633</v>
      </c>
      <c r="G16" s="222">
        <v>15037</v>
      </c>
      <c r="H16" s="222">
        <v>16424</v>
      </c>
      <c r="I16" s="222">
        <v>5765</v>
      </c>
      <c r="J16" s="222">
        <v>10339</v>
      </c>
      <c r="K16" s="222">
        <f>E16-H16</f>
        <v>7246</v>
      </c>
    </row>
    <row r="17" spans="2:11" x14ac:dyDescent="0.2">
      <c r="B17" s="53"/>
      <c r="C17" s="54">
        <v>-62993</v>
      </c>
      <c r="D17" s="54">
        <v>-70636</v>
      </c>
      <c r="E17" s="54">
        <f>F17+G17</f>
        <v>-23603</v>
      </c>
      <c r="F17" s="54">
        <v>-8575</v>
      </c>
      <c r="G17" s="54">
        <v>-15028</v>
      </c>
      <c r="H17" s="54">
        <v>-16275</v>
      </c>
      <c r="I17" s="54">
        <v>-5700</v>
      </c>
      <c r="J17" s="54">
        <v>-10260</v>
      </c>
      <c r="K17" s="54">
        <f>E17-H17</f>
        <v>-7328</v>
      </c>
    </row>
    <row r="18" spans="2:11" x14ac:dyDescent="0.2">
      <c r="B18" s="55" t="s">
        <v>178</v>
      </c>
      <c r="K18" s="210" t="s">
        <v>356</v>
      </c>
    </row>
    <row r="19" spans="2:11" x14ac:dyDescent="0.2">
      <c r="E19" s="56"/>
    </row>
    <row r="20" spans="2:11" x14ac:dyDescent="0.2">
      <c r="F20" s="30"/>
      <c r="G20" s="30"/>
      <c r="I20" s="30"/>
      <c r="J20" s="30"/>
    </row>
    <row r="21" spans="2:11" x14ac:dyDescent="0.2">
      <c r="F21" s="30"/>
      <c r="G21" s="30"/>
      <c r="I21" s="30"/>
      <c r="J21" s="30"/>
    </row>
  </sheetData>
  <mergeCells count="7">
    <mergeCell ref="B3:B5"/>
    <mergeCell ref="C3:C5"/>
    <mergeCell ref="D3:D5"/>
    <mergeCell ref="E3:J3"/>
    <mergeCell ref="K3:K5"/>
    <mergeCell ref="E4:G4"/>
    <mergeCell ref="H4:J4"/>
  </mergeCells>
  <phoneticPr fontId="25"/>
  <pageMargins left="0.78740157480314965" right="0.78740157480314965" top="0.78740157480314965" bottom="0.39370078740157483" header="0.51181102362204722" footer="0.39370078740157483"/>
  <pageSetup paperSize="9" scale="94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5"/>
  <sheetViews>
    <sheetView zoomScale="90" zoomScaleNormal="90" workbookViewId="0">
      <selection activeCell="P22" sqref="P22"/>
    </sheetView>
  </sheetViews>
  <sheetFormatPr defaultRowHeight="13.2" x14ac:dyDescent="0.2"/>
  <cols>
    <col min="1" max="1" width="4.109375" customWidth="1"/>
    <col min="2" max="2" width="6.44140625" customWidth="1"/>
    <col min="3" max="14" width="6.88671875" customWidth="1"/>
  </cols>
  <sheetData>
    <row r="1" spans="2:16" x14ac:dyDescent="0.2">
      <c r="B1" s="2" t="s">
        <v>30</v>
      </c>
    </row>
    <row r="2" spans="2:16" x14ac:dyDescent="0.2">
      <c r="N2" s="210" t="s">
        <v>137</v>
      </c>
    </row>
    <row r="3" spans="2:16" x14ac:dyDescent="0.2">
      <c r="B3" s="297" t="s">
        <v>230</v>
      </c>
      <c r="C3" s="295" t="s">
        <v>181</v>
      </c>
      <c r="D3" s="295" t="s">
        <v>2</v>
      </c>
      <c r="E3" s="301" t="s">
        <v>338</v>
      </c>
      <c r="F3" s="302"/>
      <c r="G3" s="302"/>
      <c r="H3" s="302"/>
      <c r="I3" s="303"/>
      <c r="J3" s="301" t="s">
        <v>269</v>
      </c>
      <c r="K3" s="302"/>
      <c r="L3" s="302"/>
      <c r="M3" s="302"/>
      <c r="N3" s="303"/>
    </row>
    <row r="4" spans="2:16" ht="26.25" customHeight="1" x14ac:dyDescent="0.2">
      <c r="B4" s="298"/>
      <c r="C4" s="300"/>
      <c r="D4" s="300"/>
      <c r="E4" s="304" t="s">
        <v>78</v>
      </c>
      <c r="F4" s="305"/>
      <c r="G4" s="306" t="s">
        <v>341</v>
      </c>
      <c r="H4" s="305"/>
      <c r="I4" s="295" t="s">
        <v>209</v>
      </c>
      <c r="J4" s="307" t="s">
        <v>92</v>
      </c>
      <c r="K4" s="308"/>
      <c r="L4" s="307" t="s">
        <v>26</v>
      </c>
      <c r="M4" s="308"/>
      <c r="N4" s="295" t="s">
        <v>209</v>
      </c>
    </row>
    <row r="5" spans="2:16" ht="54" customHeight="1" x14ac:dyDescent="0.2">
      <c r="B5" s="299"/>
      <c r="C5" s="296"/>
      <c r="D5" s="296"/>
      <c r="E5" s="209"/>
      <c r="F5" s="60" t="s">
        <v>310</v>
      </c>
      <c r="G5" s="209"/>
      <c r="H5" s="60" t="s">
        <v>139</v>
      </c>
      <c r="I5" s="296"/>
      <c r="J5" s="61"/>
      <c r="K5" s="60" t="s">
        <v>310</v>
      </c>
      <c r="L5" s="61"/>
      <c r="M5" s="60" t="s">
        <v>139</v>
      </c>
      <c r="N5" s="296"/>
    </row>
    <row r="6" spans="2:16" x14ac:dyDescent="0.2">
      <c r="B6" s="62" t="s">
        <v>255</v>
      </c>
      <c r="C6" s="63"/>
      <c r="D6" s="63"/>
      <c r="E6" s="64"/>
      <c r="F6" s="65"/>
      <c r="G6" s="64"/>
      <c r="H6" s="65"/>
      <c r="I6" s="63"/>
      <c r="J6" s="64"/>
      <c r="K6" s="65"/>
      <c r="L6" s="64"/>
      <c r="M6" s="65"/>
      <c r="N6" s="63"/>
    </row>
    <row r="7" spans="2:16" x14ac:dyDescent="0.2">
      <c r="B7" s="66" t="s">
        <v>254</v>
      </c>
      <c r="C7" s="18">
        <v>26364</v>
      </c>
      <c r="D7" s="18">
        <v>26839</v>
      </c>
      <c r="E7" s="18">
        <v>23363</v>
      </c>
      <c r="F7" s="18">
        <v>5045</v>
      </c>
      <c r="G7" s="18">
        <v>23367</v>
      </c>
      <c r="H7" s="18">
        <v>5049</v>
      </c>
      <c r="I7" s="67">
        <v>-4</v>
      </c>
      <c r="J7" s="18">
        <v>3001</v>
      </c>
      <c r="K7" s="18">
        <v>930</v>
      </c>
      <c r="L7" s="18">
        <v>3472</v>
      </c>
      <c r="M7" s="18">
        <v>1401</v>
      </c>
      <c r="N7" s="67">
        <v>-471</v>
      </c>
      <c r="O7" s="56"/>
    </row>
    <row r="8" spans="2:16" x14ac:dyDescent="0.2">
      <c r="B8" s="66" t="s">
        <v>237</v>
      </c>
      <c r="C8" s="18">
        <v>27474</v>
      </c>
      <c r="D8" s="18">
        <v>26740</v>
      </c>
      <c r="E8" s="18">
        <v>24460</v>
      </c>
      <c r="F8" s="18">
        <v>7212</v>
      </c>
      <c r="G8" s="18">
        <v>23295</v>
      </c>
      <c r="H8" s="18">
        <v>6041</v>
      </c>
      <c r="I8" s="18">
        <v>1165</v>
      </c>
      <c r="J8" s="18">
        <v>3014</v>
      </c>
      <c r="K8" s="18">
        <v>988</v>
      </c>
      <c r="L8" s="18">
        <v>3445</v>
      </c>
      <c r="M8" s="18">
        <v>1419</v>
      </c>
      <c r="N8" s="67">
        <v>-431</v>
      </c>
      <c r="O8" s="56"/>
    </row>
    <row r="9" spans="2:16" x14ac:dyDescent="0.2">
      <c r="B9" s="66" t="s">
        <v>285</v>
      </c>
      <c r="C9" s="18">
        <v>29805</v>
      </c>
      <c r="D9" s="18">
        <v>28185</v>
      </c>
      <c r="E9" s="18">
        <v>26676</v>
      </c>
      <c r="F9" s="18">
        <v>8950</v>
      </c>
      <c r="G9" s="18">
        <v>24722</v>
      </c>
      <c r="H9" s="18">
        <v>6996</v>
      </c>
      <c r="I9" s="18">
        <v>1954</v>
      </c>
      <c r="J9" s="18">
        <v>3129</v>
      </c>
      <c r="K9" s="18">
        <v>1063</v>
      </c>
      <c r="L9" s="18">
        <v>3463</v>
      </c>
      <c r="M9" s="18">
        <v>1397</v>
      </c>
      <c r="N9" s="67">
        <v>-334</v>
      </c>
      <c r="O9" s="56"/>
    </row>
    <row r="10" spans="2:16" x14ac:dyDescent="0.2">
      <c r="B10" s="66" t="s">
        <v>82</v>
      </c>
      <c r="C10" s="18">
        <v>30863</v>
      </c>
      <c r="D10" s="18">
        <v>28989</v>
      </c>
      <c r="E10" s="18">
        <v>27138</v>
      </c>
      <c r="F10" s="18">
        <v>9984</v>
      </c>
      <c r="G10" s="18">
        <v>25033</v>
      </c>
      <c r="H10" s="18">
        <v>7879</v>
      </c>
      <c r="I10" s="18">
        <v>2105</v>
      </c>
      <c r="J10" s="18">
        <v>3725</v>
      </c>
      <c r="K10" s="18">
        <v>1315</v>
      </c>
      <c r="L10" s="18">
        <v>3956</v>
      </c>
      <c r="M10" s="18">
        <v>1546</v>
      </c>
      <c r="N10" s="67">
        <v>-231</v>
      </c>
      <c r="O10" s="56"/>
    </row>
    <row r="11" spans="2:16" x14ac:dyDescent="0.2">
      <c r="B11" s="68" t="s">
        <v>277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67"/>
      <c r="O11" s="56"/>
    </row>
    <row r="12" spans="2:16" x14ac:dyDescent="0.2">
      <c r="B12" s="66" t="s">
        <v>60</v>
      </c>
      <c r="C12" s="18">
        <v>32503</v>
      </c>
      <c r="D12" s="18">
        <v>30567</v>
      </c>
      <c r="E12" s="18">
        <v>28430</v>
      </c>
      <c r="F12" s="18">
        <v>11449</v>
      </c>
      <c r="G12" s="18">
        <v>26116</v>
      </c>
      <c r="H12" s="18">
        <v>9135</v>
      </c>
      <c r="I12" s="18">
        <v>2314</v>
      </c>
      <c r="J12" s="18">
        <v>4073</v>
      </c>
      <c r="K12" s="18">
        <v>1665</v>
      </c>
      <c r="L12" s="18">
        <v>4451</v>
      </c>
      <c r="M12" s="18">
        <v>2043</v>
      </c>
      <c r="N12" s="67">
        <v>-378</v>
      </c>
      <c r="O12" s="56"/>
    </row>
    <row r="13" spans="2:16" x14ac:dyDescent="0.2">
      <c r="B13" s="66" t="s">
        <v>278</v>
      </c>
      <c r="C13" s="18">
        <v>37944</v>
      </c>
      <c r="D13" s="18">
        <v>33067</v>
      </c>
      <c r="E13" s="18">
        <v>33507</v>
      </c>
      <c r="F13" s="18">
        <v>15226</v>
      </c>
      <c r="G13" s="18">
        <v>28613</v>
      </c>
      <c r="H13" s="18">
        <v>10332</v>
      </c>
      <c r="I13" s="18">
        <v>4894</v>
      </c>
      <c r="J13" s="18">
        <v>4437</v>
      </c>
      <c r="K13" s="18">
        <v>1887</v>
      </c>
      <c r="L13" s="18">
        <v>4454</v>
      </c>
      <c r="M13" s="18">
        <v>1904</v>
      </c>
      <c r="N13" s="67">
        <v>-17</v>
      </c>
      <c r="O13" s="56"/>
    </row>
    <row r="14" spans="2:16" x14ac:dyDescent="0.2">
      <c r="B14" s="66" t="s">
        <v>110</v>
      </c>
      <c r="C14" s="18">
        <v>39431</v>
      </c>
      <c r="D14" s="18">
        <v>33424</v>
      </c>
      <c r="E14" s="18">
        <v>35236</v>
      </c>
      <c r="F14" s="18">
        <v>16957</v>
      </c>
      <c r="G14" s="18">
        <v>29385</v>
      </c>
      <c r="H14" s="18">
        <v>11106</v>
      </c>
      <c r="I14" s="18">
        <v>5851</v>
      </c>
      <c r="J14" s="18">
        <v>4195</v>
      </c>
      <c r="K14" s="18">
        <v>1896</v>
      </c>
      <c r="L14" s="18">
        <v>4039</v>
      </c>
      <c r="M14" s="18">
        <v>1740</v>
      </c>
      <c r="N14" s="67">
        <v>156</v>
      </c>
      <c r="O14" s="56"/>
    </row>
    <row r="15" spans="2:16" x14ac:dyDescent="0.2">
      <c r="B15" s="66" t="s">
        <v>355</v>
      </c>
      <c r="C15" s="18">
        <v>43375</v>
      </c>
      <c r="D15" s="18">
        <v>34479</v>
      </c>
      <c r="E15" s="18">
        <v>39727</v>
      </c>
      <c r="F15" s="18">
        <v>20681</v>
      </c>
      <c r="G15" s="18">
        <v>30972</v>
      </c>
      <c r="H15" s="18">
        <v>11926</v>
      </c>
      <c r="I15" s="18">
        <v>8755</v>
      </c>
      <c r="J15" s="18">
        <v>3648</v>
      </c>
      <c r="K15" s="18">
        <v>1712</v>
      </c>
      <c r="L15" s="18">
        <v>3507</v>
      </c>
      <c r="M15" s="18">
        <v>1571</v>
      </c>
      <c r="N15" s="67">
        <v>141</v>
      </c>
      <c r="O15" s="56"/>
    </row>
    <row r="16" spans="2:16" x14ac:dyDescent="0.2">
      <c r="B16" s="66" t="s">
        <v>109</v>
      </c>
      <c r="C16" s="18">
        <v>43461</v>
      </c>
      <c r="D16" s="18">
        <v>35699</v>
      </c>
      <c r="E16" s="18">
        <v>40296</v>
      </c>
      <c r="F16" s="18">
        <v>20714</v>
      </c>
      <c r="G16" s="18">
        <v>32193</v>
      </c>
      <c r="H16" s="18">
        <v>12991</v>
      </c>
      <c r="I16" s="18">
        <v>8103</v>
      </c>
      <c r="J16" s="18">
        <v>3165</v>
      </c>
      <c r="K16" s="18">
        <v>1385</v>
      </c>
      <c r="L16" s="18">
        <v>3506</v>
      </c>
      <c r="M16" s="18">
        <v>1799</v>
      </c>
      <c r="N16" s="67">
        <v>-341</v>
      </c>
      <c r="O16" s="56"/>
      <c r="P16" s="56"/>
    </row>
    <row r="17" spans="2:16" x14ac:dyDescent="0.2">
      <c r="B17" s="66" t="s">
        <v>376</v>
      </c>
      <c r="C17" s="18">
        <v>47011</v>
      </c>
      <c r="D17" s="18">
        <v>38665</v>
      </c>
      <c r="E17" s="18">
        <v>43403</v>
      </c>
      <c r="F17" s="18">
        <v>22572</v>
      </c>
      <c r="G17" s="18">
        <v>34761</v>
      </c>
      <c r="H17" s="18">
        <v>14098</v>
      </c>
      <c r="I17" s="18">
        <v>8642</v>
      </c>
      <c r="J17" s="18">
        <v>3608</v>
      </c>
      <c r="K17" s="18">
        <v>1537</v>
      </c>
      <c r="L17" s="18">
        <v>3904</v>
      </c>
      <c r="M17" s="18">
        <v>1853</v>
      </c>
      <c r="N17" s="223">
        <v>-296</v>
      </c>
      <c r="O17" s="56"/>
      <c r="P17" s="56"/>
    </row>
    <row r="18" spans="2:16" x14ac:dyDescent="0.2">
      <c r="B18" s="224" t="s">
        <v>390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6"/>
      <c r="O18" s="56"/>
    </row>
    <row r="19" spans="2:16" x14ac:dyDescent="0.2">
      <c r="B19" s="69" t="s">
        <v>391</v>
      </c>
      <c r="C19" s="25">
        <f>E19+J19</f>
        <v>45503</v>
      </c>
      <c r="D19" s="25">
        <f>G19+L19</f>
        <v>37860</v>
      </c>
      <c r="E19" s="25">
        <v>42559</v>
      </c>
      <c r="F19" s="25">
        <v>22408</v>
      </c>
      <c r="G19" s="25">
        <v>34286</v>
      </c>
      <c r="H19" s="25">
        <v>14373</v>
      </c>
      <c r="I19" s="25">
        <f>E19-G19</f>
        <v>8273</v>
      </c>
      <c r="J19" s="25">
        <v>2944</v>
      </c>
      <c r="K19" s="25">
        <v>1195</v>
      </c>
      <c r="L19" s="25">
        <v>3574</v>
      </c>
      <c r="M19" s="25">
        <v>1902</v>
      </c>
      <c r="N19" s="70">
        <f>J19-L19</f>
        <v>-630</v>
      </c>
      <c r="O19" s="56"/>
    </row>
    <row r="20" spans="2:16" x14ac:dyDescent="0.2">
      <c r="N20" s="210" t="s">
        <v>356</v>
      </c>
    </row>
    <row r="22" spans="2:16" x14ac:dyDescent="0.2">
      <c r="E22" s="71"/>
      <c r="I22" s="227"/>
    </row>
    <row r="23" spans="2:16" x14ac:dyDescent="0.2">
      <c r="F23" s="56"/>
      <c r="I23" s="227"/>
    </row>
    <row r="25" spans="2:16" x14ac:dyDescent="0.2">
      <c r="F25" s="56"/>
    </row>
  </sheetData>
  <mergeCells count="11">
    <mergeCell ref="N4:N5"/>
    <mergeCell ref="B3:B5"/>
    <mergeCell ref="C3:C5"/>
    <mergeCell ref="D3:D5"/>
    <mergeCell ref="E3:I3"/>
    <mergeCell ref="J3:N3"/>
    <mergeCell ref="E4:F4"/>
    <mergeCell ref="G4:H4"/>
    <mergeCell ref="I4:I5"/>
    <mergeCell ref="J4:K4"/>
    <mergeCell ref="L4:M4"/>
  </mergeCells>
  <phoneticPr fontId="25"/>
  <pageMargins left="0.78740157480314965" right="0.78740157480314965" top="0.78740157480314965" bottom="0.39370078740157483" header="0.51181102362204722" footer="0.39370078740157483"/>
  <pageSetup paperSize="9" scale="97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X91"/>
  <sheetViews>
    <sheetView view="pageBreakPreview" zoomScale="90" zoomScaleNormal="100" zoomScaleSheetLayoutView="90" workbookViewId="0">
      <selection activeCell="D14" sqref="D14"/>
    </sheetView>
  </sheetViews>
  <sheetFormatPr defaultRowHeight="13.2" x14ac:dyDescent="0.2"/>
  <cols>
    <col min="1" max="1" width="4.109375" customWidth="1"/>
    <col min="2" max="2" width="14.77734375" customWidth="1"/>
    <col min="3" max="8" width="9.109375" bestFit="1" customWidth="1"/>
    <col min="9" max="9" width="10.109375" style="72" customWidth="1"/>
    <col min="10" max="10" width="20.88671875" customWidth="1"/>
    <col min="14" max="14" width="18.109375" customWidth="1"/>
    <col min="15" max="15" width="15.77734375" customWidth="1"/>
    <col min="19" max="19" width="17.33203125" customWidth="1"/>
    <col min="20" max="22" width="5.6640625" customWidth="1"/>
    <col min="23" max="23" width="14.77734375" customWidth="1"/>
    <col min="24" max="26" width="5.77734375" customWidth="1"/>
  </cols>
  <sheetData>
    <row r="1" spans="2:24" x14ac:dyDescent="0.2">
      <c r="B1" s="2" t="s">
        <v>294</v>
      </c>
      <c r="X1" t="s">
        <v>14</v>
      </c>
    </row>
    <row r="2" spans="2:24" x14ac:dyDescent="0.2">
      <c r="I2" s="73" t="s">
        <v>137</v>
      </c>
    </row>
    <row r="3" spans="2:24" ht="14.25" customHeight="1" x14ac:dyDescent="0.2">
      <c r="B3" s="313" t="s">
        <v>392</v>
      </c>
      <c r="C3" s="309" t="s">
        <v>393</v>
      </c>
      <c r="D3" s="309"/>
      <c r="E3" s="309"/>
      <c r="F3" s="309" t="s">
        <v>394</v>
      </c>
      <c r="G3" s="309"/>
      <c r="H3" s="309"/>
      <c r="I3" s="310" t="s">
        <v>395</v>
      </c>
    </row>
    <row r="4" spans="2:24" x14ac:dyDescent="0.2">
      <c r="B4" s="313"/>
      <c r="C4" s="228" t="s">
        <v>396</v>
      </c>
      <c r="D4" s="228" t="s">
        <v>397</v>
      </c>
      <c r="E4" s="228" t="s">
        <v>398</v>
      </c>
      <c r="F4" s="228" t="s">
        <v>399</v>
      </c>
      <c r="G4" s="228" t="s">
        <v>400</v>
      </c>
      <c r="H4" s="228" t="s">
        <v>401</v>
      </c>
      <c r="I4" s="311"/>
    </row>
    <row r="5" spans="2:24" x14ac:dyDescent="0.2">
      <c r="B5" s="229" t="s">
        <v>402</v>
      </c>
      <c r="C5" s="149">
        <f>D5+E5</f>
        <v>23603</v>
      </c>
      <c r="D5" s="150">
        <v>22408</v>
      </c>
      <c r="E5" s="151">
        <v>1195</v>
      </c>
      <c r="F5" s="152">
        <f>G5+H5</f>
        <v>16275</v>
      </c>
      <c r="G5" s="153">
        <v>14373</v>
      </c>
      <c r="H5" s="152">
        <v>1902</v>
      </c>
      <c r="I5" s="174">
        <f>C5-F5</f>
        <v>7328</v>
      </c>
    </row>
    <row r="6" spans="2:24" x14ac:dyDescent="0.2">
      <c r="B6" s="229" t="s">
        <v>163</v>
      </c>
      <c r="C6" s="230"/>
      <c r="D6" s="230"/>
      <c r="E6" s="230"/>
      <c r="F6" s="162">
        <f>F5-F7-F27</f>
        <v>315</v>
      </c>
      <c r="G6" s="162">
        <f>G5-G7-G27</f>
        <v>238</v>
      </c>
      <c r="H6" s="162">
        <f>H5-H7-H27</f>
        <v>77</v>
      </c>
      <c r="I6" s="231"/>
    </row>
    <row r="7" spans="2:24" x14ac:dyDescent="0.2">
      <c r="B7" s="232" t="s">
        <v>403</v>
      </c>
      <c r="C7" s="233">
        <f>SUM(C8:C26)</f>
        <v>8575</v>
      </c>
      <c r="D7" s="233">
        <f t="shared" ref="D7:H7" si="0">SUM(D8:D26)</f>
        <v>7703</v>
      </c>
      <c r="E7" s="233">
        <f t="shared" si="0"/>
        <v>872</v>
      </c>
      <c r="F7" s="233">
        <f t="shared" si="0"/>
        <v>5700</v>
      </c>
      <c r="G7" s="233">
        <f t="shared" si="0"/>
        <v>4947</v>
      </c>
      <c r="H7" s="233">
        <f t="shared" si="0"/>
        <v>753</v>
      </c>
      <c r="I7" s="234">
        <f t="shared" ref="I7:I70" si="1">C7-F7</f>
        <v>2875</v>
      </c>
    </row>
    <row r="8" spans="2:24" x14ac:dyDescent="0.2">
      <c r="B8" s="235" t="s">
        <v>4</v>
      </c>
      <c r="C8" s="154">
        <f>D8+E8</f>
        <v>1645</v>
      </c>
      <c r="D8" s="157">
        <v>1525</v>
      </c>
      <c r="E8" s="157">
        <v>120</v>
      </c>
      <c r="F8" s="154">
        <f>G8+H8</f>
        <v>1572</v>
      </c>
      <c r="G8" s="157">
        <v>1236</v>
      </c>
      <c r="H8" s="154">
        <v>336</v>
      </c>
      <c r="I8" s="173">
        <f t="shared" si="1"/>
        <v>73</v>
      </c>
    </row>
    <row r="9" spans="2:24" x14ac:dyDescent="0.2">
      <c r="B9" s="235" t="s">
        <v>105</v>
      </c>
      <c r="C9" s="154">
        <f t="shared" ref="C9:C26" si="2">D9+E9</f>
        <v>36</v>
      </c>
      <c r="D9" s="157">
        <v>31</v>
      </c>
      <c r="E9" s="157">
        <v>5</v>
      </c>
      <c r="F9" s="154">
        <f t="shared" ref="F9:F26" si="3">G9+H9</f>
        <v>33</v>
      </c>
      <c r="G9" s="157">
        <v>31</v>
      </c>
      <c r="H9" s="155">
        <v>2</v>
      </c>
      <c r="I9" s="172">
        <f t="shared" si="1"/>
        <v>3</v>
      </c>
    </row>
    <row r="10" spans="2:24" x14ac:dyDescent="0.2">
      <c r="B10" s="235" t="s">
        <v>24</v>
      </c>
      <c r="C10" s="154">
        <f t="shared" si="2"/>
        <v>58</v>
      </c>
      <c r="D10" s="157">
        <v>41</v>
      </c>
      <c r="E10" s="157">
        <v>17</v>
      </c>
      <c r="F10" s="154">
        <f t="shared" si="3"/>
        <v>16</v>
      </c>
      <c r="G10" s="157">
        <v>16</v>
      </c>
      <c r="H10" s="154"/>
      <c r="I10" s="172">
        <f t="shared" si="1"/>
        <v>42</v>
      </c>
    </row>
    <row r="11" spans="2:24" x14ac:dyDescent="0.2">
      <c r="B11" s="235" t="s">
        <v>156</v>
      </c>
      <c r="C11" s="154">
        <f t="shared" si="2"/>
        <v>11</v>
      </c>
      <c r="D11" s="157">
        <v>8</v>
      </c>
      <c r="E11" s="157">
        <v>3</v>
      </c>
      <c r="F11" s="154">
        <f t="shared" si="3"/>
        <v>6</v>
      </c>
      <c r="G11" s="157">
        <v>6</v>
      </c>
      <c r="H11" s="155"/>
      <c r="I11" s="172">
        <f t="shared" si="1"/>
        <v>5</v>
      </c>
    </row>
    <row r="12" spans="2:24" x14ac:dyDescent="0.2">
      <c r="B12" s="235" t="s">
        <v>274</v>
      </c>
      <c r="C12" s="154">
        <f t="shared" si="2"/>
        <v>47</v>
      </c>
      <c r="D12" s="157">
        <v>38</v>
      </c>
      <c r="E12" s="157">
        <v>9</v>
      </c>
      <c r="F12" s="154">
        <f t="shared" si="3"/>
        <v>21</v>
      </c>
      <c r="G12" s="157">
        <v>21</v>
      </c>
      <c r="H12" s="155"/>
      <c r="I12" s="172">
        <f t="shared" si="1"/>
        <v>26</v>
      </c>
    </row>
    <row r="13" spans="2:24" x14ac:dyDescent="0.2">
      <c r="B13" s="235" t="s">
        <v>5</v>
      </c>
      <c r="C13" s="154">
        <f t="shared" si="2"/>
        <v>30</v>
      </c>
      <c r="D13" s="157">
        <v>19</v>
      </c>
      <c r="E13" s="157">
        <v>11</v>
      </c>
      <c r="F13" s="154">
        <f t="shared" si="3"/>
        <v>10</v>
      </c>
      <c r="G13" s="157">
        <v>10</v>
      </c>
      <c r="H13" s="155"/>
      <c r="I13" s="172">
        <f t="shared" si="1"/>
        <v>20</v>
      </c>
    </row>
    <row r="14" spans="2:24" x14ac:dyDescent="0.2">
      <c r="B14" s="235" t="s">
        <v>114</v>
      </c>
      <c r="C14" s="154">
        <f t="shared" si="2"/>
        <v>199</v>
      </c>
      <c r="D14" s="157">
        <v>183</v>
      </c>
      <c r="E14" s="157">
        <v>16</v>
      </c>
      <c r="F14" s="154">
        <f t="shared" si="3"/>
        <v>44</v>
      </c>
      <c r="G14" s="157">
        <v>36</v>
      </c>
      <c r="H14" s="154">
        <v>8</v>
      </c>
      <c r="I14" s="172">
        <f t="shared" si="1"/>
        <v>155</v>
      </c>
    </row>
    <row r="15" spans="2:24" x14ac:dyDescent="0.2">
      <c r="B15" s="235" t="s">
        <v>33</v>
      </c>
      <c r="C15" s="154">
        <f t="shared" si="2"/>
        <v>21</v>
      </c>
      <c r="D15" s="157">
        <v>12</v>
      </c>
      <c r="E15" s="157">
        <v>9</v>
      </c>
      <c r="F15" s="154">
        <f t="shared" si="3"/>
        <v>5</v>
      </c>
      <c r="G15" s="157">
        <v>5</v>
      </c>
      <c r="H15" s="155"/>
      <c r="I15" s="172">
        <f t="shared" si="1"/>
        <v>16</v>
      </c>
    </row>
    <row r="16" spans="2:24" x14ac:dyDescent="0.2">
      <c r="B16" s="235" t="s">
        <v>226</v>
      </c>
      <c r="C16" s="154">
        <f t="shared" si="2"/>
        <v>883</v>
      </c>
      <c r="D16" s="157">
        <v>749</v>
      </c>
      <c r="E16" s="157">
        <v>134</v>
      </c>
      <c r="F16" s="154">
        <f t="shared" si="3"/>
        <v>529</v>
      </c>
      <c r="G16" s="157">
        <v>389</v>
      </c>
      <c r="H16" s="154">
        <v>140</v>
      </c>
      <c r="I16" s="172">
        <f t="shared" si="1"/>
        <v>354</v>
      </c>
    </row>
    <row r="17" spans="2:9" x14ac:dyDescent="0.2">
      <c r="B17" s="235" t="s">
        <v>203</v>
      </c>
      <c r="C17" s="154">
        <f t="shared" si="2"/>
        <v>872</v>
      </c>
      <c r="D17" s="157">
        <v>723</v>
      </c>
      <c r="E17" s="157">
        <v>149</v>
      </c>
      <c r="F17" s="154">
        <f t="shared" si="3"/>
        <v>550</v>
      </c>
      <c r="G17" s="157">
        <v>549</v>
      </c>
      <c r="H17" s="155">
        <v>1</v>
      </c>
      <c r="I17" s="172">
        <f t="shared" si="1"/>
        <v>322</v>
      </c>
    </row>
    <row r="18" spans="2:9" x14ac:dyDescent="0.2">
      <c r="B18" s="235" t="s">
        <v>80</v>
      </c>
      <c r="C18" s="154">
        <f t="shared" si="2"/>
        <v>1999</v>
      </c>
      <c r="D18" s="157">
        <v>1845</v>
      </c>
      <c r="E18" s="157">
        <v>154</v>
      </c>
      <c r="F18" s="154">
        <f t="shared" si="3"/>
        <v>1278</v>
      </c>
      <c r="G18" s="157">
        <v>1251</v>
      </c>
      <c r="H18" s="154">
        <v>27</v>
      </c>
      <c r="I18" s="172">
        <f t="shared" si="1"/>
        <v>721</v>
      </c>
    </row>
    <row r="19" spans="2:9" x14ac:dyDescent="0.2">
      <c r="B19" s="235" t="s">
        <v>101</v>
      </c>
      <c r="C19" s="154">
        <f t="shared" si="2"/>
        <v>648</v>
      </c>
      <c r="D19" s="157">
        <v>575</v>
      </c>
      <c r="E19" s="157">
        <v>73</v>
      </c>
      <c r="F19" s="154">
        <f t="shared" si="3"/>
        <v>334</v>
      </c>
      <c r="G19" s="157">
        <v>334</v>
      </c>
      <c r="H19" s="155"/>
      <c r="I19" s="172">
        <f t="shared" si="1"/>
        <v>314</v>
      </c>
    </row>
    <row r="20" spans="2:9" x14ac:dyDescent="0.2">
      <c r="B20" s="235" t="s">
        <v>63</v>
      </c>
      <c r="C20" s="154">
        <f t="shared" si="2"/>
        <v>2062</v>
      </c>
      <c r="D20" s="157">
        <v>1901</v>
      </c>
      <c r="E20" s="157">
        <v>161</v>
      </c>
      <c r="F20" s="154">
        <f t="shared" si="3"/>
        <v>1283</v>
      </c>
      <c r="G20" s="157">
        <v>1047</v>
      </c>
      <c r="H20" s="154">
        <v>236</v>
      </c>
      <c r="I20" s="172">
        <f t="shared" si="1"/>
        <v>779</v>
      </c>
    </row>
    <row r="21" spans="2:9" x14ac:dyDescent="0.2">
      <c r="B21" s="235" t="s">
        <v>343</v>
      </c>
      <c r="C21" s="154">
        <f t="shared" si="2"/>
        <v>1</v>
      </c>
      <c r="D21" s="157">
        <v>1</v>
      </c>
      <c r="E21" s="236"/>
      <c r="F21" s="154">
        <f t="shared" si="3"/>
        <v>3</v>
      </c>
      <c r="G21" s="157">
        <v>3</v>
      </c>
      <c r="H21" s="155"/>
      <c r="I21" s="172">
        <f t="shared" si="1"/>
        <v>-2</v>
      </c>
    </row>
    <row r="22" spans="2:9" x14ac:dyDescent="0.2">
      <c r="B22" s="235" t="s">
        <v>207</v>
      </c>
      <c r="C22" s="154">
        <f t="shared" si="2"/>
        <v>6</v>
      </c>
      <c r="D22" s="157">
        <v>5</v>
      </c>
      <c r="E22" s="157">
        <v>1</v>
      </c>
      <c r="F22" s="154">
        <f t="shared" si="3"/>
        <v>0</v>
      </c>
      <c r="G22" s="157">
        <v>0</v>
      </c>
      <c r="H22" s="155"/>
      <c r="I22" s="172">
        <f t="shared" si="1"/>
        <v>6</v>
      </c>
    </row>
    <row r="23" spans="2:9" x14ac:dyDescent="0.2">
      <c r="B23" s="235" t="s">
        <v>196</v>
      </c>
      <c r="C23" s="154">
        <f t="shared" si="2"/>
        <v>10</v>
      </c>
      <c r="D23" s="157">
        <v>9</v>
      </c>
      <c r="E23" s="157">
        <v>1</v>
      </c>
      <c r="F23" s="154">
        <f t="shared" si="3"/>
        <v>2</v>
      </c>
      <c r="G23" s="157">
        <v>2</v>
      </c>
      <c r="H23" s="155"/>
      <c r="I23" s="172">
        <f t="shared" si="1"/>
        <v>8</v>
      </c>
    </row>
    <row r="24" spans="2:9" x14ac:dyDescent="0.2">
      <c r="B24" s="235" t="s">
        <v>21</v>
      </c>
      <c r="C24" s="154">
        <f t="shared" si="2"/>
        <v>15</v>
      </c>
      <c r="D24" s="157">
        <v>12</v>
      </c>
      <c r="E24" s="157">
        <v>3</v>
      </c>
      <c r="F24" s="154">
        <f t="shared" si="3"/>
        <v>4</v>
      </c>
      <c r="G24" s="157">
        <v>4</v>
      </c>
      <c r="H24" s="155"/>
      <c r="I24" s="172">
        <f t="shared" si="1"/>
        <v>11</v>
      </c>
    </row>
    <row r="25" spans="2:9" x14ac:dyDescent="0.2">
      <c r="B25" s="235" t="s">
        <v>315</v>
      </c>
      <c r="C25" s="154">
        <f t="shared" si="2"/>
        <v>27</v>
      </c>
      <c r="D25" s="157">
        <v>24</v>
      </c>
      <c r="E25" s="157">
        <v>3</v>
      </c>
      <c r="F25" s="154">
        <f t="shared" si="3"/>
        <v>7</v>
      </c>
      <c r="G25" s="157">
        <v>7</v>
      </c>
      <c r="H25" s="155"/>
      <c r="I25" s="172">
        <f t="shared" si="1"/>
        <v>20</v>
      </c>
    </row>
    <row r="26" spans="2:9" x14ac:dyDescent="0.2">
      <c r="B26" s="235" t="s">
        <v>306</v>
      </c>
      <c r="C26" s="154">
        <f t="shared" si="2"/>
        <v>5</v>
      </c>
      <c r="D26" s="157">
        <v>2</v>
      </c>
      <c r="E26" s="157">
        <v>3</v>
      </c>
      <c r="F26" s="154">
        <f t="shared" si="3"/>
        <v>3</v>
      </c>
      <c r="G26" s="157">
        <v>0</v>
      </c>
      <c r="H26" s="155">
        <v>3</v>
      </c>
      <c r="I26" s="237">
        <f t="shared" si="1"/>
        <v>2</v>
      </c>
    </row>
    <row r="27" spans="2:9" x14ac:dyDescent="0.2">
      <c r="B27" s="232" t="s">
        <v>404</v>
      </c>
      <c r="C27" s="238">
        <f t="shared" ref="C27:H27" si="4">C28+C65+C71+C79+C82+C85+C88</f>
        <v>15028</v>
      </c>
      <c r="D27" s="238">
        <f t="shared" si="4"/>
        <v>14705</v>
      </c>
      <c r="E27" s="238">
        <f t="shared" si="4"/>
        <v>323</v>
      </c>
      <c r="F27" s="238">
        <f t="shared" si="4"/>
        <v>10260</v>
      </c>
      <c r="G27" s="238">
        <f t="shared" si="4"/>
        <v>9188</v>
      </c>
      <c r="H27" s="238">
        <f t="shared" si="4"/>
        <v>1072</v>
      </c>
      <c r="I27" s="239">
        <f t="shared" si="1"/>
        <v>4768</v>
      </c>
    </row>
    <row r="28" spans="2:9" x14ac:dyDescent="0.2">
      <c r="B28" s="240" t="s">
        <v>405</v>
      </c>
      <c r="C28" s="241">
        <f t="shared" ref="C28:H28" si="5">SUM(C29:C64)</f>
        <v>14662</v>
      </c>
      <c r="D28" s="241">
        <f t="shared" si="5"/>
        <v>14363</v>
      </c>
      <c r="E28" s="241">
        <f t="shared" si="5"/>
        <v>299</v>
      </c>
      <c r="F28" s="241">
        <f t="shared" si="5"/>
        <v>9896</v>
      </c>
      <c r="G28" s="241">
        <f t="shared" si="5"/>
        <v>8876</v>
      </c>
      <c r="H28" s="241">
        <f t="shared" si="5"/>
        <v>1020</v>
      </c>
      <c r="I28" s="242">
        <f t="shared" si="1"/>
        <v>4766</v>
      </c>
    </row>
    <row r="29" spans="2:9" x14ac:dyDescent="0.2">
      <c r="B29" s="235" t="s">
        <v>211</v>
      </c>
      <c r="C29" s="154">
        <f>D29+E29</f>
        <v>50</v>
      </c>
      <c r="D29" s="156">
        <v>49</v>
      </c>
      <c r="E29" s="156">
        <v>1</v>
      </c>
      <c r="F29" s="154">
        <f>G29+H29</f>
        <v>84</v>
      </c>
      <c r="G29" s="157">
        <v>69</v>
      </c>
      <c r="H29" s="154">
        <v>15</v>
      </c>
      <c r="I29" s="173">
        <f t="shared" si="1"/>
        <v>-34</v>
      </c>
    </row>
    <row r="30" spans="2:9" x14ac:dyDescent="0.2">
      <c r="B30" s="235" t="s">
        <v>68</v>
      </c>
      <c r="C30" s="154">
        <f t="shared" ref="C30:C64" si="6">D30+E30</f>
        <v>1024</v>
      </c>
      <c r="D30" s="156">
        <v>1007</v>
      </c>
      <c r="E30" s="156">
        <v>17</v>
      </c>
      <c r="F30" s="154">
        <f t="shared" ref="F30:F64" si="7">G30+H30</f>
        <v>3157</v>
      </c>
      <c r="G30" s="157">
        <v>2662</v>
      </c>
      <c r="H30" s="154">
        <v>495</v>
      </c>
      <c r="I30" s="172">
        <f t="shared" si="1"/>
        <v>-2133</v>
      </c>
    </row>
    <row r="31" spans="2:9" x14ac:dyDescent="0.2">
      <c r="B31" s="235" t="s">
        <v>280</v>
      </c>
      <c r="C31" s="154">
        <f t="shared" si="6"/>
        <v>109</v>
      </c>
      <c r="D31" s="156">
        <v>97</v>
      </c>
      <c r="E31" s="156">
        <v>12</v>
      </c>
      <c r="F31" s="154">
        <f t="shared" si="7"/>
        <v>87</v>
      </c>
      <c r="G31" s="157">
        <v>75</v>
      </c>
      <c r="H31" s="154">
        <v>12</v>
      </c>
      <c r="I31" s="172">
        <f t="shared" si="1"/>
        <v>22</v>
      </c>
    </row>
    <row r="32" spans="2:9" x14ac:dyDescent="0.2">
      <c r="B32" s="235" t="s">
        <v>258</v>
      </c>
      <c r="C32" s="154">
        <f t="shared" si="6"/>
        <v>5597</v>
      </c>
      <c r="D32" s="156">
        <v>5502</v>
      </c>
      <c r="E32" s="156">
        <v>95</v>
      </c>
      <c r="F32" s="154">
        <f t="shared" si="7"/>
        <v>3131</v>
      </c>
      <c r="G32" s="157">
        <v>2891</v>
      </c>
      <c r="H32" s="154">
        <v>240</v>
      </c>
      <c r="I32" s="172">
        <f t="shared" si="1"/>
        <v>2466</v>
      </c>
    </row>
    <row r="33" spans="2:9" x14ac:dyDescent="0.2">
      <c r="B33" s="235" t="s">
        <v>187</v>
      </c>
      <c r="C33" s="154">
        <f t="shared" si="6"/>
        <v>3</v>
      </c>
      <c r="D33" s="156">
        <v>3</v>
      </c>
      <c r="E33" s="156"/>
      <c r="F33" s="154">
        <f t="shared" si="7"/>
        <v>4</v>
      </c>
      <c r="G33" s="157">
        <v>4</v>
      </c>
      <c r="H33" s="154"/>
      <c r="I33" s="172">
        <f t="shared" si="1"/>
        <v>-1</v>
      </c>
    </row>
    <row r="34" spans="2:9" x14ac:dyDescent="0.2">
      <c r="B34" s="235" t="s">
        <v>299</v>
      </c>
      <c r="C34" s="154">
        <f t="shared" si="6"/>
        <v>49</v>
      </c>
      <c r="D34" s="156">
        <v>48</v>
      </c>
      <c r="E34" s="156">
        <v>1</v>
      </c>
      <c r="F34" s="154">
        <f t="shared" si="7"/>
        <v>60</v>
      </c>
      <c r="G34" s="157">
        <v>57</v>
      </c>
      <c r="H34" s="154">
        <v>3</v>
      </c>
      <c r="I34" s="172">
        <f t="shared" si="1"/>
        <v>-11</v>
      </c>
    </row>
    <row r="35" spans="2:9" x14ac:dyDescent="0.2">
      <c r="B35" s="235" t="s">
        <v>96</v>
      </c>
      <c r="C35" s="154">
        <f t="shared" si="6"/>
        <v>158</v>
      </c>
      <c r="D35" s="156">
        <v>155</v>
      </c>
      <c r="E35" s="156">
        <v>3</v>
      </c>
      <c r="F35" s="154">
        <f t="shared" si="7"/>
        <v>74</v>
      </c>
      <c r="G35" s="157">
        <v>67</v>
      </c>
      <c r="H35" s="154">
        <v>7</v>
      </c>
      <c r="I35" s="172">
        <f t="shared" si="1"/>
        <v>84</v>
      </c>
    </row>
    <row r="36" spans="2:9" x14ac:dyDescent="0.2">
      <c r="B36" s="235" t="s">
        <v>99</v>
      </c>
      <c r="C36" s="154">
        <f t="shared" si="6"/>
        <v>213</v>
      </c>
      <c r="D36" s="156">
        <v>206</v>
      </c>
      <c r="E36" s="156">
        <v>7</v>
      </c>
      <c r="F36" s="154">
        <f t="shared" si="7"/>
        <v>90</v>
      </c>
      <c r="G36" s="157">
        <v>85</v>
      </c>
      <c r="H36" s="154">
        <v>5</v>
      </c>
      <c r="I36" s="172">
        <f t="shared" si="1"/>
        <v>123</v>
      </c>
    </row>
    <row r="37" spans="2:9" x14ac:dyDescent="0.2">
      <c r="B37" s="235" t="s">
        <v>240</v>
      </c>
      <c r="C37" s="154">
        <f t="shared" si="6"/>
        <v>296</v>
      </c>
      <c r="D37" s="156">
        <v>279</v>
      </c>
      <c r="E37" s="156">
        <v>17</v>
      </c>
      <c r="F37" s="154">
        <f t="shared" si="7"/>
        <v>105</v>
      </c>
      <c r="G37" s="157">
        <v>105</v>
      </c>
      <c r="H37" s="155"/>
      <c r="I37" s="172">
        <f t="shared" si="1"/>
        <v>191</v>
      </c>
    </row>
    <row r="38" spans="2:9" x14ac:dyDescent="0.2">
      <c r="B38" s="235" t="s">
        <v>195</v>
      </c>
      <c r="C38" s="154">
        <f t="shared" si="6"/>
        <v>133</v>
      </c>
      <c r="D38" s="156">
        <v>131</v>
      </c>
      <c r="E38" s="156">
        <v>2</v>
      </c>
      <c r="F38" s="154">
        <f t="shared" si="7"/>
        <v>65</v>
      </c>
      <c r="G38" s="157">
        <v>56</v>
      </c>
      <c r="H38" s="155">
        <v>9</v>
      </c>
      <c r="I38" s="172">
        <f t="shared" si="1"/>
        <v>68</v>
      </c>
    </row>
    <row r="39" spans="2:9" x14ac:dyDescent="0.2">
      <c r="B39" s="235" t="s">
        <v>149</v>
      </c>
      <c r="C39" s="154">
        <f t="shared" si="6"/>
        <v>2548</v>
      </c>
      <c r="D39" s="156">
        <v>2483</v>
      </c>
      <c r="E39" s="156">
        <v>65</v>
      </c>
      <c r="F39" s="154">
        <f t="shared" si="7"/>
        <v>853</v>
      </c>
      <c r="G39" s="157">
        <v>844</v>
      </c>
      <c r="H39" s="155">
        <v>9</v>
      </c>
      <c r="I39" s="172">
        <f t="shared" si="1"/>
        <v>1695</v>
      </c>
    </row>
    <row r="40" spans="2:9" x14ac:dyDescent="0.2">
      <c r="B40" s="235" t="s">
        <v>49</v>
      </c>
      <c r="C40" s="154">
        <f t="shared" si="6"/>
        <v>1512</v>
      </c>
      <c r="D40" s="156">
        <v>1494</v>
      </c>
      <c r="E40" s="156">
        <v>18</v>
      </c>
      <c r="F40" s="154">
        <f t="shared" si="7"/>
        <v>695</v>
      </c>
      <c r="G40" s="157">
        <v>560</v>
      </c>
      <c r="H40" s="155">
        <v>135</v>
      </c>
      <c r="I40" s="172">
        <f t="shared" si="1"/>
        <v>817</v>
      </c>
    </row>
    <row r="41" spans="2:9" x14ac:dyDescent="0.2">
      <c r="B41" s="235" t="s">
        <v>13</v>
      </c>
      <c r="C41" s="154">
        <f t="shared" si="6"/>
        <v>263</v>
      </c>
      <c r="D41" s="156">
        <v>256</v>
      </c>
      <c r="E41" s="156">
        <v>7</v>
      </c>
      <c r="F41" s="154">
        <f t="shared" si="7"/>
        <v>156</v>
      </c>
      <c r="G41" s="157">
        <v>151</v>
      </c>
      <c r="H41" s="155">
        <v>5</v>
      </c>
      <c r="I41" s="172">
        <f t="shared" si="1"/>
        <v>107</v>
      </c>
    </row>
    <row r="42" spans="2:9" x14ac:dyDescent="0.2">
      <c r="B42" s="235" t="s">
        <v>253</v>
      </c>
      <c r="C42" s="154">
        <f t="shared" si="6"/>
        <v>364</v>
      </c>
      <c r="D42" s="156">
        <v>356</v>
      </c>
      <c r="E42" s="156">
        <v>8</v>
      </c>
      <c r="F42" s="154">
        <f t="shared" si="7"/>
        <v>174</v>
      </c>
      <c r="G42" s="157">
        <v>173</v>
      </c>
      <c r="H42" s="155">
        <v>1</v>
      </c>
      <c r="I42" s="172">
        <f t="shared" si="1"/>
        <v>190</v>
      </c>
    </row>
    <row r="43" spans="2:9" x14ac:dyDescent="0.2">
      <c r="B43" s="235" t="s">
        <v>74</v>
      </c>
      <c r="C43" s="154">
        <f t="shared" si="6"/>
        <v>19</v>
      </c>
      <c r="D43" s="156">
        <v>17</v>
      </c>
      <c r="E43" s="156">
        <v>2</v>
      </c>
      <c r="F43" s="154">
        <f t="shared" si="7"/>
        <v>12</v>
      </c>
      <c r="G43" s="157">
        <v>9</v>
      </c>
      <c r="H43" s="155">
        <v>3</v>
      </c>
      <c r="I43" s="172">
        <f t="shared" si="1"/>
        <v>7</v>
      </c>
    </row>
    <row r="44" spans="2:9" x14ac:dyDescent="0.2">
      <c r="B44" s="235" t="s">
        <v>168</v>
      </c>
      <c r="C44" s="154">
        <f t="shared" si="6"/>
        <v>402</v>
      </c>
      <c r="D44" s="156">
        <v>399</v>
      </c>
      <c r="E44" s="156">
        <v>3</v>
      </c>
      <c r="F44" s="154">
        <f t="shared" si="7"/>
        <v>207</v>
      </c>
      <c r="G44" s="157">
        <v>137</v>
      </c>
      <c r="H44" s="155">
        <v>70</v>
      </c>
      <c r="I44" s="172">
        <f t="shared" si="1"/>
        <v>195</v>
      </c>
    </row>
    <row r="45" spans="2:9" x14ac:dyDescent="0.2">
      <c r="B45" s="235" t="s">
        <v>295</v>
      </c>
      <c r="C45" s="154">
        <f t="shared" si="6"/>
        <v>25</v>
      </c>
      <c r="D45" s="156">
        <v>25</v>
      </c>
      <c r="E45" s="156"/>
      <c r="F45" s="154">
        <f t="shared" si="7"/>
        <v>23</v>
      </c>
      <c r="G45" s="157">
        <v>21</v>
      </c>
      <c r="H45" s="155">
        <v>2</v>
      </c>
      <c r="I45" s="172">
        <f t="shared" si="1"/>
        <v>2</v>
      </c>
    </row>
    <row r="46" spans="2:9" x14ac:dyDescent="0.2">
      <c r="B46" s="235" t="s">
        <v>118</v>
      </c>
      <c r="C46" s="154">
        <f t="shared" si="6"/>
        <v>15</v>
      </c>
      <c r="D46" s="156">
        <v>15</v>
      </c>
      <c r="E46" s="156"/>
      <c r="F46" s="154">
        <f t="shared" si="7"/>
        <v>8</v>
      </c>
      <c r="G46" s="157">
        <v>8</v>
      </c>
      <c r="H46" s="155"/>
      <c r="I46" s="172">
        <f t="shared" si="1"/>
        <v>7</v>
      </c>
    </row>
    <row r="47" spans="2:9" x14ac:dyDescent="0.2">
      <c r="B47" s="235" t="s">
        <v>353</v>
      </c>
      <c r="C47" s="154">
        <f t="shared" si="6"/>
        <v>86</v>
      </c>
      <c r="D47" s="156">
        <v>81</v>
      </c>
      <c r="E47" s="156">
        <v>5</v>
      </c>
      <c r="F47" s="154">
        <f t="shared" si="7"/>
        <v>36</v>
      </c>
      <c r="G47" s="157">
        <v>36</v>
      </c>
      <c r="H47" s="155"/>
      <c r="I47" s="172">
        <f t="shared" si="1"/>
        <v>50</v>
      </c>
    </row>
    <row r="48" spans="2:9" x14ac:dyDescent="0.2">
      <c r="B48" s="235" t="s">
        <v>260</v>
      </c>
      <c r="C48" s="154">
        <f t="shared" si="6"/>
        <v>4</v>
      </c>
      <c r="D48" s="156">
        <v>4</v>
      </c>
      <c r="E48" s="156"/>
      <c r="F48" s="154">
        <f t="shared" si="7"/>
        <v>17</v>
      </c>
      <c r="G48" s="157">
        <v>17</v>
      </c>
      <c r="H48" s="155"/>
      <c r="I48" s="172">
        <f t="shared" si="1"/>
        <v>-13</v>
      </c>
    </row>
    <row r="49" spans="2:9" x14ac:dyDescent="0.2">
      <c r="B49" s="235" t="s">
        <v>126</v>
      </c>
      <c r="C49" s="154">
        <f t="shared" si="6"/>
        <v>13</v>
      </c>
      <c r="D49" s="156">
        <v>13</v>
      </c>
      <c r="E49" s="156"/>
      <c r="F49" s="154">
        <f t="shared" si="7"/>
        <v>8</v>
      </c>
      <c r="G49" s="157">
        <v>8</v>
      </c>
      <c r="H49" s="155"/>
      <c r="I49" s="172">
        <f t="shared" si="1"/>
        <v>5</v>
      </c>
    </row>
    <row r="50" spans="2:9" x14ac:dyDescent="0.2">
      <c r="B50" s="235" t="s">
        <v>93</v>
      </c>
      <c r="C50" s="154">
        <f t="shared" si="6"/>
        <v>329</v>
      </c>
      <c r="D50" s="156">
        <v>321</v>
      </c>
      <c r="E50" s="156">
        <v>8</v>
      </c>
      <c r="F50" s="154">
        <f t="shared" si="7"/>
        <v>271</v>
      </c>
      <c r="G50" s="157">
        <v>271</v>
      </c>
      <c r="H50" s="155"/>
      <c r="I50" s="172">
        <f t="shared" si="1"/>
        <v>58</v>
      </c>
    </row>
    <row r="51" spans="2:9" x14ac:dyDescent="0.2">
      <c r="B51" s="235" t="s">
        <v>131</v>
      </c>
      <c r="C51" s="154">
        <f t="shared" si="6"/>
        <v>106</v>
      </c>
      <c r="D51" s="156">
        <v>100</v>
      </c>
      <c r="E51" s="156">
        <v>6</v>
      </c>
      <c r="F51" s="154">
        <f t="shared" si="7"/>
        <v>25</v>
      </c>
      <c r="G51" s="157">
        <v>25</v>
      </c>
      <c r="H51" s="155"/>
      <c r="I51" s="172">
        <f t="shared" si="1"/>
        <v>81</v>
      </c>
    </row>
    <row r="52" spans="2:9" x14ac:dyDescent="0.2">
      <c r="B52" s="235" t="s">
        <v>23</v>
      </c>
      <c r="C52" s="154">
        <f t="shared" si="6"/>
        <v>29</v>
      </c>
      <c r="D52" s="156">
        <v>29</v>
      </c>
      <c r="E52" s="156"/>
      <c r="F52" s="154">
        <f t="shared" si="7"/>
        <v>10</v>
      </c>
      <c r="G52" s="157">
        <v>6</v>
      </c>
      <c r="H52" s="155">
        <v>4</v>
      </c>
      <c r="I52" s="172">
        <f t="shared" si="1"/>
        <v>19</v>
      </c>
    </row>
    <row r="53" spans="2:9" x14ac:dyDescent="0.2">
      <c r="B53" s="235" t="s">
        <v>406</v>
      </c>
      <c r="C53" s="154">
        <f t="shared" si="6"/>
        <v>63</v>
      </c>
      <c r="D53" s="156">
        <v>60</v>
      </c>
      <c r="E53" s="156">
        <v>3</v>
      </c>
      <c r="F53" s="154">
        <f t="shared" si="7"/>
        <v>59</v>
      </c>
      <c r="G53" s="157">
        <v>59</v>
      </c>
      <c r="H53" s="155"/>
      <c r="I53" s="172">
        <f t="shared" si="1"/>
        <v>4</v>
      </c>
    </row>
    <row r="54" spans="2:9" x14ac:dyDescent="0.2">
      <c r="B54" s="235" t="s">
        <v>347</v>
      </c>
      <c r="C54" s="154">
        <f t="shared" si="6"/>
        <v>30</v>
      </c>
      <c r="D54" s="156">
        <v>30</v>
      </c>
      <c r="E54" s="156"/>
      <c r="F54" s="154">
        <f t="shared" si="7"/>
        <v>35</v>
      </c>
      <c r="G54" s="157">
        <v>35</v>
      </c>
      <c r="H54" s="155"/>
      <c r="I54" s="172">
        <f t="shared" si="1"/>
        <v>-5</v>
      </c>
    </row>
    <row r="55" spans="2:9" x14ac:dyDescent="0.2">
      <c r="B55" s="235" t="s">
        <v>215</v>
      </c>
      <c r="C55" s="154">
        <f t="shared" si="6"/>
        <v>17</v>
      </c>
      <c r="D55" s="156">
        <v>16</v>
      </c>
      <c r="E55" s="156">
        <v>1</v>
      </c>
      <c r="F55" s="154">
        <f t="shared" si="7"/>
        <v>9</v>
      </c>
      <c r="G55" s="157">
        <v>9</v>
      </c>
      <c r="H55" s="155"/>
      <c r="I55" s="172">
        <f t="shared" si="1"/>
        <v>8</v>
      </c>
    </row>
    <row r="56" spans="2:9" x14ac:dyDescent="0.2">
      <c r="B56" s="235" t="s">
        <v>3</v>
      </c>
      <c r="C56" s="154">
        <f t="shared" si="6"/>
        <v>50</v>
      </c>
      <c r="D56" s="156">
        <v>48</v>
      </c>
      <c r="E56" s="156">
        <v>2</v>
      </c>
      <c r="F56" s="154">
        <f t="shared" si="7"/>
        <v>25</v>
      </c>
      <c r="G56" s="157">
        <v>25</v>
      </c>
      <c r="H56" s="155"/>
      <c r="I56" s="172">
        <f t="shared" si="1"/>
        <v>25</v>
      </c>
    </row>
    <row r="57" spans="2:9" x14ac:dyDescent="0.2">
      <c r="B57" s="235" t="s">
        <v>57</v>
      </c>
      <c r="C57" s="154">
        <f t="shared" si="6"/>
        <v>26</v>
      </c>
      <c r="D57" s="156">
        <v>26</v>
      </c>
      <c r="E57" s="156"/>
      <c r="F57" s="154">
        <f t="shared" si="7"/>
        <v>6</v>
      </c>
      <c r="G57" s="157">
        <v>6</v>
      </c>
      <c r="H57" s="155"/>
      <c r="I57" s="172">
        <f t="shared" si="1"/>
        <v>20</v>
      </c>
    </row>
    <row r="58" spans="2:9" x14ac:dyDescent="0.2">
      <c r="B58" s="235" t="s">
        <v>100</v>
      </c>
      <c r="C58" s="154">
        <f t="shared" si="6"/>
        <v>12</v>
      </c>
      <c r="D58" s="156">
        <v>12</v>
      </c>
      <c r="E58" s="156"/>
      <c r="F58" s="154">
        <f t="shared" si="7"/>
        <v>14</v>
      </c>
      <c r="G58" s="157">
        <v>14</v>
      </c>
      <c r="H58" s="155"/>
      <c r="I58" s="172">
        <f t="shared" si="1"/>
        <v>-2</v>
      </c>
    </row>
    <row r="59" spans="2:9" x14ac:dyDescent="0.2">
      <c r="B59" s="235" t="s">
        <v>284</v>
      </c>
      <c r="C59" s="154">
        <f t="shared" si="6"/>
        <v>26</v>
      </c>
      <c r="D59" s="156">
        <v>26</v>
      </c>
      <c r="E59" s="156"/>
      <c r="F59" s="154">
        <f t="shared" si="7"/>
        <v>35</v>
      </c>
      <c r="G59" s="157">
        <v>35</v>
      </c>
      <c r="H59" s="155"/>
      <c r="I59" s="172">
        <f t="shared" si="1"/>
        <v>-9</v>
      </c>
    </row>
    <row r="60" spans="2:9" x14ac:dyDescent="0.2">
      <c r="B60" s="235" t="s">
        <v>282</v>
      </c>
      <c r="C60" s="154">
        <f t="shared" si="6"/>
        <v>384</v>
      </c>
      <c r="D60" s="156">
        <v>381</v>
      </c>
      <c r="E60" s="156">
        <v>3</v>
      </c>
      <c r="F60" s="154">
        <f t="shared" si="7"/>
        <v>114</v>
      </c>
      <c r="G60" s="157">
        <v>114</v>
      </c>
      <c r="H60" s="155"/>
      <c r="I60" s="172">
        <f t="shared" si="1"/>
        <v>270</v>
      </c>
    </row>
    <row r="61" spans="2:9" x14ac:dyDescent="0.2">
      <c r="B61" s="235" t="s">
        <v>268</v>
      </c>
      <c r="C61" s="154">
        <f t="shared" si="6"/>
        <v>367</v>
      </c>
      <c r="D61" s="156">
        <v>364</v>
      </c>
      <c r="E61" s="156">
        <v>3</v>
      </c>
      <c r="F61" s="154">
        <f t="shared" si="7"/>
        <v>147</v>
      </c>
      <c r="G61" s="157">
        <v>147</v>
      </c>
      <c r="H61" s="155"/>
      <c r="I61" s="172">
        <f t="shared" si="1"/>
        <v>220</v>
      </c>
    </row>
    <row r="62" spans="2:9" x14ac:dyDescent="0.2">
      <c r="B62" s="235" t="s">
        <v>291</v>
      </c>
      <c r="C62" s="154">
        <f t="shared" si="6"/>
        <v>107</v>
      </c>
      <c r="D62" s="156">
        <v>106</v>
      </c>
      <c r="E62" s="156">
        <v>1</v>
      </c>
      <c r="F62" s="154">
        <f t="shared" si="7"/>
        <v>4</v>
      </c>
      <c r="G62" s="157">
        <v>4</v>
      </c>
      <c r="H62" s="155"/>
      <c r="I62" s="172">
        <f t="shared" si="1"/>
        <v>103</v>
      </c>
    </row>
    <row r="63" spans="2:9" x14ac:dyDescent="0.2">
      <c r="B63" s="235" t="s">
        <v>304</v>
      </c>
      <c r="C63" s="154">
        <f t="shared" si="6"/>
        <v>166</v>
      </c>
      <c r="D63" s="156">
        <v>159</v>
      </c>
      <c r="E63" s="156">
        <v>7</v>
      </c>
      <c r="F63" s="154">
        <f t="shared" si="7"/>
        <v>48</v>
      </c>
      <c r="G63" s="157">
        <v>47</v>
      </c>
      <c r="H63" s="155">
        <v>1</v>
      </c>
      <c r="I63" s="172">
        <f t="shared" si="1"/>
        <v>118</v>
      </c>
    </row>
    <row r="64" spans="2:9" x14ac:dyDescent="0.2">
      <c r="B64" s="235" t="s">
        <v>407</v>
      </c>
      <c r="C64" s="154">
        <f t="shared" si="6"/>
        <v>67</v>
      </c>
      <c r="D64" s="156">
        <v>65</v>
      </c>
      <c r="E64" s="156">
        <v>2</v>
      </c>
      <c r="F64" s="154">
        <f t="shared" si="7"/>
        <v>48</v>
      </c>
      <c r="G64" s="157">
        <v>44</v>
      </c>
      <c r="H64" s="155">
        <v>4</v>
      </c>
      <c r="I64" s="237">
        <f t="shared" si="1"/>
        <v>19</v>
      </c>
    </row>
    <row r="65" spans="2:9" x14ac:dyDescent="0.2">
      <c r="B65" s="240" t="s">
        <v>408</v>
      </c>
      <c r="C65" s="243">
        <f>SUM(C66:C70)</f>
        <v>70</v>
      </c>
      <c r="D65" s="243">
        <f>SUM(D66:D70)</f>
        <v>59</v>
      </c>
      <c r="E65" s="243">
        <f t="shared" ref="E65:H65" si="8">SUM(E66:E70)</f>
        <v>11</v>
      </c>
      <c r="F65" s="243">
        <f t="shared" si="8"/>
        <v>76</v>
      </c>
      <c r="G65" s="243">
        <f t="shared" si="8"/>
        <v>62</v>
      </c>
      <c r="H65" s="243">
        <f t="shared" si="8"/>
        <v>14</v>
      </c>
      <c r="I65" s="244">
        <f t="shared" si="1"/>
        <v>-6</v>
      </c>
    </row>
    <row r="66" spans="2:9" x14ac:dyDescent="0.2">
      <c r="B66" s="235" t="s">
        <v>316</v>
      </c>
      <c r="C66" s="154">
        <f>D66+E66</f>
        <v>20</v>
      </c>
      <c r="D66" s="156">
        <v>18</v>
      </c>
      <c r="E66" s="156">
        <v>2</v>
      </c>
      <c r="F66" s="154">
        <f>G66+H66</f>
        <v>36</v>
      </c>
      <c r="G66" s="157">
        <v>26</v>
      </c>
      <c r="H66" s="154">
        <v>10</v>
      </c>
      <c r="I66" s="173">
        <f t="shared" si="1"/>
        <v>-16</v>
      </c>
    </row>
    <row r="67" spans="2:9" x14ac:dyDescent="0.2">
      <c r="B67" s="235" t="s">
        <v>162</v>
      </c>
      <c r="C67" s="154">
        <f t="shared" ref="C67:C70" si="9">D67+E67</f>
        <v>15</v>
      </c>
      <c r="D67" s="156">
        <v>13</v>
      </c>
      <c r="E67" s="156">
        <v>2</v>
      </c>
      <c r="F67" s="154">
        <f t="shared" ref="F67:F70" si="10">G67+H67</f>
        <v>20</v>
      </c>
      <c r="G67" s="157">
        <v>17</v>
      </c>
      <c r="H67" s="154">
        <v>3</v>
      </c>
      <c r="I67" s="172">
        <f t="shared" si="1"/>
        <v>-5</v>
      </c>
    </row>
    <row r="68" spans="2:9" x14ac:dyDescent="0.2">
      <c r="B68" s="235" t="s">
        <v>45</v>
      </c>
      <c r="C68" s="154">
        <f t="shared" si="9"/>
        <v>12</v>
      </c>
      <c r="D68" s="156">
        <v>10</v>
      </c>
      <c r="E68" s="156">
        <v>2</v>
      </c>
      <c r="F68" s="154">
        <f t="shared" si="10"/>
        <v>7</v>
      </c>
      <c r="G68" s="157">
        <v>6</v>
      </c>
      <c r="H68" s="155">
        <v>1</v>
      </c>
      <c r="I68" s="172">
        <f t="shared" si="1"/>
        <v>5</v>
      </c>
    </row>
    <row r="69" spans="2:9" x14ac:dyDescent="0.2">
      <c r="B69" s="235" t="s">
        <v>199</v>
      </c>
      <c r="C69" s="154">
        <f t="shared" si="9"/>
        <v>10</v>
      </c>
      <c r="D69" s="156">
        <v>9</v>
      </c>
      <c r="E69" s="156">
        <v>1</v>
      </c>
      <c r="F69" s="154">
        <f t="shared" si="10"/>
        <v>8</v>
      </c>
      <c r="G69" s="157">
        <v>8</v>
      </c>
      <c r="H69" s="155"/>
      <c r="I69" s="172">
        <f t="shared" si="1"/>
        <v>2</v>
      </c>
    </row>
    <row r="70" spans="2:9" x14ac:dyDescent="0.2">
      <c r="B70" s="245" t="s">
        <v>407</v>
      </c>
      <c r="C70" s="154">
        <f t="shared" si="9"/>
        <v>13</v>
      </c>
      <c r="D70" s="157">
        <v>9</v>
      </c>
      <c r="E70" s="157">
        <v>4</v>
      </c>
      <c r="F70" s="154">
        <f t="shared" si="10"/>
        <v>5</v>
      </c>
      <c r="G70" s="157">
        <v>5</v>
      </c>
      <c r="H70" s="154"/>
      <c r="I70" s="237">
        <f t="shared" si="1"/>
        <v>8</v>
      </c>
    </row>
    <row r="71" spans="2:9" x14ac:dyDescent="0.2">
      <c r="B71" s="240" t="s">
        <v>409</v>
      </c>
      <c r="C71" s="241">
        <f t="shared" ref="C71:H71" si="11">SUM(C72:C78)</f>
        <v>186</v>
      </c>
      <c r="D71" s="241">
        <f t="shared" si="11"/>
        <v>177</v>
      </c>
      <c r="E71" s="241">
        <f t="shared" si="11"/>
        <v>9</v>
      </c>
      <c r="F71" s="241">
        <f t="shared" si="11"/>
        <v>159</v>
      </c>
      <c r="G71" s="241">
        <f t="shared" si="11"/>
        <v>140</v>
      </c>
      <c r="H71" s="241">
        <f t="shared" si="11"/>
        <v>19</v>
      </c>
      <c r="I71" s="242">
        <f t="shared" ref="I71:I88" si="12">C71-F71</f>
        <v>27</v>
      </c>
    </row>
    <row r="72" spans="2:9" x14ac:dyDescent="0.2">
      <c r="B72" s="235" t="s">
        <v>154</v>
      </c>
      <c r="C72" s="154">
        <f>D72+E72</f>
        <v>56</v>
      </c>
      <c r="D72" s="156">
        <v>55</v>
      </c>
      <c r="E72" s="156">
        <v>1</v>
      </c>
      <c r="F72" s="154">
        <f>G72+H72</f>
        <v>89</v>
      </c>
      <c r="G72" s="157">
        <v>74</v>
      </c>
      <c r="H72" s="154">
        <v>15</v>
      </c>
      <c r="I72" s="173">
        <f t="shared" si="12"/>
        <v>-33</v>
      </c>
    </row>
    <row r="73" spans="2:9" x14ac:dyDescent="0.2">
      <c r="B73" s="235" t="s">
        <v>300</v>
      </c>
      <c r="C73" s="154">
        <f t="shared" ref="C73:C78" si="13">D73+E73</f>
        <v>38</v>
      </c>
      <c r="D73" s="156">
        <v>36</v>
      </c>
      <c r="E73" s="156">
        <v>2</v>
      </c>
      <c r="F73" s="154">
        <f t="shared" ref="F73:F78" si="14">G73+H73</f>
        <v>7</v>
      </c>
      <c r="G73" s="157">
        <v>7</v>
      </c>
      <c r="H73" s="155"/>
      <c r="I73" s="172">
        <f t="shared" si="12"/>
        <v>31</v>
      </c>
    </row>
    <row r="74" spans="2:9" x14ac:dyDescent="0.2">
      <c r="B74" s="235" t="s">
        <v>85</v>
      </c>
      <c r="C74" s="154">
        <f t="shared" si="13"/>
        <v>31</v>
      </c>
      <c r="D74" s="156">
        <v>29</v>
      </c>
      <c r="E74" s="156">
        <v>2</v>
      </c>
      <c r="F74" s="154">
        <f t="shared" si="14"/>
        <v>10</v>
      </c>
      <c r="G74" s="157">
        <v>7</v>
      </c>
      <c r="H74" s="155">
        <v>3</v>
      </c>
      <c r="I74" s="172">
        <f t="shared" si="12"/>
        <v>21</v>
      </c>
    </row>
    <row r="75" spans="2:9" x14ac:dyDescent="0.2">
      <c r="B75" s="235" t="s">
        <v>73</v>
      </c>
      <c r="C75" s="154">
        <f t="shared" si="13"/>
        <v>10</v>
      </c>
      <c r="D75" s="156">
        <v>9</v>
      </c>
      <c r="E75" s="156">
        <v>1</v>
      </c>
      <c r="F75" s="154">
        <f t="shared" si="14"/>
        <v>2</v>
      </c>
      <c r="G75" s="157">
        <v>2</v>
      </c>
      <c r="H75" s="161"/>
      <c r="I75" s="172">
        <f t="shared" si="12"/>
        <v>8</v>
      </c>
    </row>
    <row r="76" spans="2:9" x14ac:dyDescent="0.2">
      <c r="B76" s="235" t="s">
        <v>145</v>
      </c>
      <c r="C76" s="154">
        <f t="shared" si="13"/>
        <v>2</v>
      </c>
      <c r="D76" s="156">
        <v>2</v>
      </c>
      <c r="E76" s="156"/>
      <c r="F76" s="154">
        <f t="shared" si="14"/>
        <v>19</v>
      </c>
      <c r="G76" s="157">
        <v>19</v>
      </c>
      <c r="H76" s="161"/>
      <c r="I76" s="172">
        <f t="shared" si="12"/>
        <v>-17</v>
      </c>
    </row>
    <row r="77" spans="2:9" x14ac:dyDescent="0.2">
      <c r="B77" s="235" t="s">
        <v>19</v>
      </c>
      <c r="C77" s="154">
        <f t="shared" si="13"/>
        <v>11</v>
      </c>
      <c r="D77" s="156">
        <v>9</v>
      </c>
      <c r="E77" s="156">
        <v>2</v>
      </c>
      <c r="F77" s="154">
        <f t="shared" si="14"/>
        <v>2</v>
      </c>
      <c r="G77" s="246">
        <v>2</v>
      </c>
      <c r="H77" s="161"/>
      <c r="I77" s="172">
        <f t="shared" si="12"/>
        <v>9</v>
      </c>
    </row>
    <row r="78" spans="2:9" x14ac:dyDescent="0.2">
      <c r="B78" s="245" t="s">
        <v>407</v>
      </c>
      <c r="C78" s="154">
        <f t="shared" si="13"/>
        <v>38</v>
      </c>
      <c r="D78" s="157">
        <v>37</v>
      </c>
      <c r="E78" s="157">
        <v>1</v>
      </c>
      <c r="F78" s="154">
        <f t="shared" si="14"/>
        <v>30</v>
      </c>
      <c r="G78" s="157">
        <v>29</v>
      </c>
      <c r="H78" s="154">
        <v>1</v>
      </c>
      <c r="I78" s="237">
        <f t="shared" si="12"/>
        <v>8</v>
      </c>
    </row>
    <row r="79" spans="2:9" x14ac:dyDescent="0.2">
      <c r="B79" s="240" t="s">
        <v>410</v>
      </c>
      <c r="C79" s="241">
        <f>SUM(C80:C81)</f>
        <v>48</v>
      </c>
      <c r="D79" s="241">
        <f t="shared" ref="D79:H79" si="15">SUM(D80:D81)</f>
        <v>44</v>
      </c>
      <c r="E79" s="241">
        <f t="shared" si="15"/>
        <v>4</v>
      </c>
      <c r="F79" s="241">
        <f>SUM(F80:F81)</f>
        <v>35</v>
      </c>
      <c r="G79" s="241">
        <f t="shared" si="15"/>
        <v>32</v>
      </c>
      <c r="H79" s="241">
        <f t="shared" si="15"/>
        <v>3</v>
      </c>
      <c r="I79" s="242">
        <f t="shared" si="12"/>
        <v>13</v>
      </c>
    </row>
    <row r="80" spans="2:9" x14ac:dyDescent="0.2">
      <c r="B80" s="235" t="s">
        <v>337</v>
      </c>
      <c r="C80" s="154">
        <f>D80+E80</f>
        <v>35</v>
      </c>
      <c r="D80" s="156">
        <v>31</v>
      </c>
      <c r="E80" s="156">
        <v>4</v>
      </c>
      <c r="F80" s="154">
        <f>G80+H80</f>
        <v>18</v>
      </c>
      <c r="G80" s="157">
        <v>18</v>
      </c>
      <c r="H80" s="155"/>
      <c r="I80" s="173">
        <f t="shared" si="12"/>
        <v>17</v>
      </c>
    </row>
    <row r="81" spans="2:9" x14ac:dyDescent="0.2">
      <c r="B81" s="245" t="s">
        <v>407</v>
      </c>
      <c r="C81" s="154">
        <f>D81+E81</f>
        <v>13</v>
      </c>
      <c r="D81" s="159">
        <v>13</v>
      </c>
      <c r="E81" s="160"/>
      <c r="F81" s="154">
        <f>G81+H81</f>
        <v>17</v>
      </c>
      <c r="G81" s="159">
        <v>14</v>
      </c>
      <c r="H81" s="158">
        <v>3</v>
      </c>
      <c r="I81" s="237">
        <f t="shared" si="12"/>
        <v>-4</v>
      </c>
    </row>
    <row r="82" spans="2:9" x14ac:dyDescent="0.2">
      <c r="B82" s="240" t="s">
        <v>378</v>
      </c>
      <c r="C82" s="241">
        <f>SUM(C83:C84)</f>
        <v>8</v>
      </c>
      <c r="D82" s="241">
        <f t="shared" ref="D82:H82" si="16">SUM(D83:D84)</f>
        <v>8</v>
      </c>
      <c r="E82" s="241">
        <f t="shared" si="16"/>
        <v>0</v>
      </c>
      <c r="F82" s="241">
        <f t="shared" si="16"/>
        <v>5</v>
      </c>
      <c r="G82" s="241">
        <f t="shared" si="16"/>
        <v>5</v>
      </c>
      <c r="H82" s="241">
        <f t="shared" si="16"/>
        <v>0</v>
      </c>
      <c r="I82" s="242">
        <f t="shared" si="12"/>
        <v>3</v>
      </c>
    </row>
    <row r="83" spans="2:9" x14ac:dyDescent="0.2">
      <c r="B83" s="235" t="s">
        <v>153</v>
      </c>
      <c r="C83" s="154">
        <f>D83+E83</f>
        <v>3</v>
      </c>
      <c r="D83" s="156">
        <v>3</v>
      </c>
      <c r="E83" s="156"/>
      <c r="F83" s="154">
        <f>G83+H83</f>
        <v>3</v>
      </c>
      <c r="G83" s="157">
        <v>3</v>
      </c>
      <c r="H83" s="155"/>
      <c r="I83" s="173">
        <f t="shared" si="12"/>
        <v>0</v>
      </c>
    </row>
    <row r="84" spans="2:9" x14ac:dyDescent="0.2">
      <c r="B84" s="247" t="s">
        <v>407</v>
      </c>
      <c r="C84" s="154">
        <f>D84+E84</f>
        <v>5</v>
      </c>
      <c r="D84" s="160">
        <v>5</v>
      </c>
      <c r="E84" s="160"/>
      <c r="F84" s="154">
        <f>G84+H84</f>
        <v>2</v>
      </c>
      <c r="G84" s="157">
        <v>2</v>
      </c>
      <c r="H84" s="155"/>
      <c r="I84" s="237">
        <f t="shared" si="12"/>
        <v>3</v>
      </c>
    </row>
    <row r="85" spans="2:9" x14ac:dyDescent="0.2">
      <c r="B85" s="240" t="s">
        <v>379</v>
      </c>
      <c r="C85" s="241">
        <f>SUM(C86:C87)</f>
        <v>13</v>
      </c>
      <c r="D85" s="241">
        <f t="shared" ref="D85:H85" si="17">SUM(D86:D87)</f>
        <v>13</v>
      </c>
      <c r="E85" s="241">
        <f t="shared" si="17"/>
        <v>0</v>
      </c>
      <c r="F85" s="241">
        <f t="shared" si="17"/>
        <v>13</v>
      </c>
      <c r="G85" s="241">
        <f t="shared" si="17"/>
        <v>11</v>
      </c>
      <c r="H85" s="241">
        <f t="shared" si="17"/>
        <v>2</v>
      </c>
      <c r="I85" s="242">
        <f t="shared" si="12"/>
        <v>0</v>
      </c>
    </row>
    <row r="86" spans="2:9" x14ac:dyDescent="0.2">
      <c r="B86" s="235" t="s">
        <v>144</v>
      </c>
      <c r="C86" s="154">
        <f t="shared" ref="C86:C87" si="18">D86+E86</f>
        <v>9</v>
      </c>
      <c r="D86" s="156">
        <v>9</v>
      </c>
      <c r="E86" s="156"/>
      <c r="F86" s="154">
        <f>G86+H86</f>
        <v>4</v>
      </c>
      <c r="G86" s="157">
        <v>3</v>
      </c>
      <c r="H86" s="155">
        <v>1</v>
      </c>
      <c r="I86" s="173">
        <f t="shared" si="12"/>
        <v>5</v>
      </c>
    </row>
    <row r="87" spans="2:9" x14ac:dyDescent="0.2">
      <c r="B87" s="245" t="s">
        <v>407</v>
      </c>
      <c r="C87" s="154">
        <f t="shared" si="18"/>
        <v>4</v>
      </c>
      <c r="D87" s="159">
        <v>4</v>
      </c>
      <c r="E87" s="156"/>
      <c r="F87" s="154">
        <f t="shared" ref="F87" si="19">G87+H87</f>
        <v>9</v>
      </c>
      <c r="G87" s="159">
        <v>8</v>
      </c>
      <c r="H87" s="155">
        <v>1</v>
      </c>
      <c r="I87" s="237">
        <f t="shared" si="12"/>
        <v>-5</v>
      </c>
    </row>
    <row r="88" spans="2:9" x14ac:dyDescent="0.2">
      <c r="B88" s="248" t="s">
        <v>411</v>
      </c>
      <c r="C88" s="249">
        <f>D88+E88</f>
        <v>41</v>
      </c>
      <c r="D88" s="250">
        <v>41</v>
      </c>
      <c r="E88" s="248">
        <v>0</v>
      </c>
      <c r="F88" s="249">
        <f>G88+H88</f>
        <v>76</v>
      </c>
      <c r="G88" s="248">
        <v>62</v>
      </c>
      <c r="H88" s="251">
        <v>14</v>
      </c>
      <c r="I88" s="252">
        <f t="shared" si="12"/>
        <v>-35</v>
      </c>
    </row>
    <row r="89" spans="2:9" x14ac:dyDescent="0.2">
      <c r="I89" s="73" t="s">
        <v>356</v>
      </c>
    </row>
    <row r="90" spans="2:9" x14ac:dyDescent="0.2">
      <c r="B90" s="192" t="s">
        <v>41</v>
      </c>
      <c r="F90" s="210"/>
      <c r="G90" s="210"/>
      <c r="H90" s="210"/>
      <c r="I90" s="210"/>
    </row>
    <row r="91" spans="2:9" x14ac:dyDescent="0.2">
      <c r="E91" s="312"/>
      <c r="F91" s="312"/>
      <c r="G91" s="312"/>
      <c r="H91" s="312"/>
      <c r="I91" s="312"/>
    </row>
  </sheetData>
  <mergeCells count="5">
    <mergeCell ref="E91:I91"/>
    <mergeCell ref="B3:B4"/>
    <mergeCell ref="C3:E3"/>
    <mergeCell ref="F3:H3"/>
    <mergeCell ref="I3:I4"/>
  </mergeCells>
  <phoneticPr fontId="25"/>
  <pageMargins left="0.78740157480314965" right="0.78740157480314965" top="0.78740157480314965" bottom="0.39370078740157483" header="0.51181102362204722" footer="0.39370078740157483"/>
  <pageSetup paperSize="9" firstPageNumber="0" orientation="portrait" r:id="rId1"/>
  <headerFooter alignWithMargins="0"/>
  <rowBreaks count="1" manualBreakCount="1">
    <brk id="45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P56"/>
  <sheetViews>
    <sheetView zoomScale="80" zoomScaleNormal="80" workbookViewId="0">
      <selection activeCell="N52" sqref="N52"/>
    </sheetView>
  </sheetViews>
  <sheetFormatPr defaultRowHeight="13.2" x14ac:dyDescent="0.2"/>
  <cols>
    <col min="1" max="1" width="3.6640625" customWidth="1"/>
    <col min="2" max="2" width="12.77734375" customWidth="1"/>
    <col min="3" max="6" width="7.21875" customWidth="1"/>
    <col min="7" max="7" width="12.6640625" customWidth="1"/>
    <col min="8" max="11" width="7.109375" customWidth="1"/>
    <col min="13" max="16" width="7.109375" customWidth="1"/>
  </cols>
  <sheetData>
    <row r="1" spans="2:16" s="30" customFormat="1" x14ac:dyDescent="0.2">
      <c r="B1" s="32" t="s">
        <v>330</v>
      </c>
    </row>
    <row r="2" spans="2:16" s="30" customFormat="1" x14ac:dyDescent="0.2">
      <c r="K2" s="3" t="s">
        <v>416</v>
      </c>
      <c r="P2" s="3"/>
    </row>
    <row r="3" spans="2:16" s="1" customFormat="1" x14ac:dyDescent="0.2">
      <c r="B3" s="74" t="s">
        <v>358</v>
      </c>
      <c r="C3" s="74" t="s">
        <v>359</v>
      </c>
      <c r="D3" s="74" t="s">
        <v>360</v>
      </c>
      <c r="E3" s="74" t="s">
        <v>361</v>
      </c>
      <c r="F3" s="58" t="s">
        <v>362</v>
      </c>
      <c r="G3" s="74" t="s">
        <v>358</v>
      </c>
      <c r="H3" s="57" t="s">
        <v>359</v>
      </c>
      <c r="I3" s="74" t="s">
        <v>360</v>
      </c>
      <c r="J3" s="74" t="s">
        <v>361</v>
      </c>
      <c r="K3" s="59" t="s">
        <v>362</v>
      </c>
    </row>
    <row r="4" spans="2:16" s="30" customFormat="1" x14ac:dyDescent="0.2">
      <c r="B4" s="75" t="s">
        <v>70</v>
      </c>
      <c r="C4" s="76">
        <v>1653</v>
      </c>
      <c r="D4" s="77">
        <v>829</v>
      </c>
      <c r="E4" s="78">
        <v>824</v>
      </c>
      <c r="F4" s="76">
        <v>698</v>
      </c>
      <c r="G4" s="75" t="s">
        <v>225</v>
      </c>
      <c r="H4" s="76">
        <v>1581</v>
      </c>
      <c r="I4" s="78">
        <v>737</v>
      </c>
      <c r="J4" s="78">
        <v>844</v>
      </c>
      <c r="K4" s="79">
        <v>689</v>
      </c>
    </row>
    <row r="5" spans="2:16" s="30" customFormat="1" x14ac:dyDescent="0.2">
      <c r="B5" s="68" t="s">
        <v>135</v>
      </c>
      <c r="C5" s="80">
        <v>2204</v>
      </c>
      <c r="D5" s="81">
        <v>1084</v>
      </c>
      <c r="E5" s="81">
        <v>1120</v>
      </c>
      <c r="F5" s="80">
        <v>982</v>
      </c>
      <c r="G5" s="68" t="s">
        <v>130</v>
      </c>
      <c r="H5" s="80">
        <v>2325</v>
      </c>
      <c r="I5" s="81">
        <v>1119</v>
      </c>
      <c r="J5" s="81">
        <v>1206</v>
      </c>
      <c r="K5" s="82">
        <v>1010</v>
      </c>
    </row>
    <row r="6" spans="2:16" s="30" customFormat="1" x14ac:dyDescent="0.2">
      <c r="B6" s="68" t="s">
        <v>214</v>
      </c>
      <c r="C6" s="76">
        <v>257</v>
      </c>
      <c r="D6" s="78">
        <v>111</v>
      </c>
      <c r="E6" s="78">
        <v>146</v>
      </c>
      <c r="F6" s="76">
        <v>146</v>
      </c>
      <c r="G6" s="68" t="s">
        <v>51</v>
      </c>
      <c r="H6" s="76">
        <v>2587</v>
      </c>
      <c r="I6" s="78">
        <v>1274</v>
      </c>
      <c r="J6" s="78">
        <v>1313</v>
      </c>
      <c r="K6" s="79">
        <v>1161</v>
      </c>
    </row>
    <row r="7" spans="2:16" s="30" customFormat="1" x14ac:dyDescent="0.2">
      <c r="B7" s="68" t="s">
        <v>276</v>
      </c>
      <c r="C7" s="76">
        <v>70</v>
      </c>
      <c r="D7" s="78">
        <v>33</v>
      </c>
      <c r="E7" s="78">
        <v>37</v>
      </c>
      <c r="F7" s="76">
        <v>33</v>
      </c>
      <c r="G7" s="68" t="s">
        <v>222</v>
      </c>
      <c r="H7" s="76">
        <v>45</v>
      </c>
      <c r="I7" s="78">
        <v>23</v>
      </c>
      <c r="J7" s="78">
        <v>22</v>
      </c>
      <c r="K7" s="79">
        <v>22</v>
      </c>
    </row>
    <row r="8" spans="2:16" s="30" customFormat="1" x14ac:dyDescent="0.2">
      <c r="B8" s="68" t="s">
        <v>200</v>
      </c>
      <c r="C8" s="76">
        <v>284</v>
      </c>
      <c r="D8" s="78">
        <v>130</v>
      </c>
      <c r="E8" s="78">
        <v>154</v>
      </c>
      <c r="F8" s="76">
        <v>130</v>
      </c>
      <c r="G8" s="68" t="s">
        <v>152</v>
      </c>
      <c r="H8" s="83">
        <v>3</v>
      </c>
      <c r="I8" s="84">
        <v>1</v>
      </c>
      <c r="J8" s="84">
        <v>2</v>
      </c>
      <c r="K8" s="85">
        <v>1</v>
      </c>
    </row>
    <row r="9" spans="2:16" s="30" customFormat="1" x14ac:dyDescent="0.2">
      <c r="B9" s="68" t="s">
        <v>10</v>
      </c>
      <c r="C9" s="76">
        <v>2244</v>
      </c>
      <c r="D9" s="78">
        <v>1106</v>
      </c>
      <c r="E9" s="78">
        <v>1138</v>
      </c>
      <c r="F9" s="76">
        <v>1126</v>
      </c>
      <c r="G9" s="68" t="s">
        <v>140</v>
      </c>
      <c r="H9" s="83">
        <v>0</v>
      </c>
      <c r="I9" s="84">
        <v>0</v>
      </c>
      <c r="J9" s="84">
        <v>0</v>
      </c>
      <c r="K9" s="85">
        <v>0</v>
      </c>
    </row>
    <row r="10" spans="2:16" s="30" customFormat="1" x14ac:dyDescent="0.2">
      <c r="B10" s="68" t="s">
        <v>133</v>
      </c>
      <c r="C10" s="76">
        <v>2342</v>
      </c>
      <c r="D10" s="78">
        <v>1167</v>
      </c>
      <c r="E10" s="78">
        <v>1175</v>
      </c>
      <c r="F10" s="76">
        <v>1134</v>
      </c>
      <c r="G10" s="68" t="s">
        <v>188</v>
      </c>
      <c r="H10" s="76">
        <v>0</v>
      </c>
      <c r="I10" s="78">
        <v>0</v>
      </c>
      <c r="J10" s="78">
        <v>0</v>
      </c>
      <c r="K10" s="79">
        <v>0</v>
      </c>
    </row>
    <row r="11" spans="2:16" s="30" customFormat="1" x14ac:dyDescent="0.2">
      <c r="B11" s="68" t="s">
        <v>191</v>
      </c>
      <c r="C11" s="76">
        <v>1031</v>
      </c>
      <c r="D11" s="78">
        <v>512</v>
      </c>
      <c r="E11" s="78">
        <v>519</v>
      </c>
      <c r="F11" s="76">
        <v>485</v>
      </c>
      <c r="G11" s="68" t="s">
        <v>0</v>
      </c>
      <c r="H11" s="86">
        <v>409</v>
      </c>
      <c r="I11" s="87">
        <v>165</v>
      </c>
      <c r="J11" s="87">
        <v>244</v>
      </c>
      <c r="K11" s="88">
        <v>243</v>
      </c>
    </row>
    <row r="12" spans="2:16" s="30" customFormat="1" x14ac:dyDescent="0.2">
      <c r="B12" s="68" t="s">
        <v>246</v>
      </c>
      <c r="C12" s="76">
        <v>248</v>
      </c>
      <c r="D12" s="78">
        <v>131</v>
      </c>
      <c r="E12" s="78">
        <v>117</v>
      </c>
      <c r="F12" s="76">
        <v>128</v>
      </c>
      <c r="G12" s="89" t="s">
        <v>367</v>
      </c>
      <c r="H12" s="90">
        <f>SUM(H4:H11)</f>
        <v>6950</v>
      </c>
      <c r="I12" s="90">
        <f t="shared" ref="I12:K12" si="0">SUM(I4:I11)</f>
        <v>3319</v>
      </c>
      <c r="J12" s="90">
        <f t="shared" si="0"/>
        <v>3631</v>
      </c>
      <c r="K12" s="91">
        <f t="shared" si="0"/>
        <v>3126</v>
      </c>
    </row>
    <row r="13" spans="2:16" s="30" customFormat="1" x14ac:dyDescent="0.2">
      <c r="B13" s="68" t="s">
        <v>281</v>
      </c>
      <c r="C13" s="76">
        <v>502</v>
      </c>
      <c r="D13" s="78">
        <v>238</v>
      </c>
      <c r="E13" s="78">
        <v>264</v>
      </c>
      <c r="F13" s="76">
        <v>241</v>
      </c>
      <c r="G13" s="68" t="s">
        <v>305</v>
      </c>
      <c r="H13" s="80">
        <v>581</v>
      </c>
      <c r="I13" s="81">
        <v>299</v>
      </c>
      <c r="J13" s="81">
        <v>282</v>
      </c>
      <c r="K13" s="82">
        <v>329</v>
      </c>
    </row>
    <row r="14" spans="2:16" s="30" customFormat="1" x14ac:dyDescent="0.2">
      <c r="B14" s="68" t="s">
        <v>75</v>
      </c>
      <c r="C14" s="76">
        <v>78</v>
      </c>
      <c r="D14" s="78">
        <v>33</v>
      </c>
      <c r="E14" s="78">
        <v>45</v>
      </c>
      <c r="F14" s="76">
        <v>37</v>
      </c>
      <c r="G14" s="68" t="s">
        <v>351</v>
      </c>
      <c r="H14" s="76">
        <v>255</v>
      </c>
      <c r="I14" s="78">
        <v>121</v>
      </c>
      <c r="J14" s="78">
        <v>134</v>
      </c>
      <c r="K14" s="79">
        <v>100</v>
      </c>
    </row>
    <row r="15" spans="2:16" s="30" customFormat="1" x14ac:dyDescent="0.2">
      <c r="B15" s="68" t="s">
        <v>22</v>
      </c>
      <c r="C15" s="76">
        <v>271</v>
      </c>
      <c r="D15" s="78">
        <v>144</v>
      </c>
      <c r="E15" s="78">
        <v>127</v>
      </c>
      <c r="F15" s="76">
        <v>132</v>
      </c>
      <c r="G15" s="68" t="s">
        <v>182</v>
      </c>
      <c r="H15" s="76">
        <v>2423</v>
      </c>
      <c r="I15" s="78">
        <v>1190</v>
      </c>
      <c r="J15" s="78">
        <v>1233</v>
      </c>
      <c r="K15" s="79">
        <v>1067</v>
      </c>
    </row>
    <row r="16" spans="2:16" s="30" customFormat="1" x14ac:dyDescent="0.2">
      <c r="B16" s="68" t="s">
        <v>86</v>
      </c>
      <c r="C16" s="76">
        <v>67</v>
      </c>
      <c r="D16" s="78">
        <v>26</v>
      </c>
      <c r="E16" s="78">
        <v>41</v>
      </c>
      <c r="F16" s="76">
        <v>38</v>
      </c>
      <c r="G16" s="68" t="s">
        <v>62</v>
      </c>
      <c r="H16" s="76">
        <v>166</v>
      </c>
      <c r="I16" s="78">
        <v>81</v>
      </c>
      <c r="J16" s="78">
        <v>85</v>
      </c>
      <c r="K16" s="79">
        <v>66</v>
      </c>
    </row>
    <row r="17" spans="2:11" s="30" customFormat="1" x14ac:dyDescent="0.2">
      <c r="B17" s="68" t="s">
        <v>220</v>
      </c>
      <c r="C17" s="76">
        <v>265</v>
      </c>
      <c r="D17" s="78">
        <v>112</v>
      </c>
      <c r="E17" s="78">
        <v>153</v>
      </c>
      <c r="F17" s="76">
        <v>122</v>
      </c>
      <c r="G17" s="68" t="s">
        <v>233</v>
      </c>
      <c r="H17" s="76">
        <v>320</v>
      </c>
      <c r="I17" s="78">
        <v>144</v>
      </c>
      <c r="J17" s="78">
        <v>176</v>
      </c>
      <c r="K17" s="79">
        <v>142</v>
      </c>
    </row>
    <row r="18" spans="2:11" s="30" customFormat="1" x14ac:dyDescent="0.2">
      <c r="B18" s="68" t="s">
        <v>224</v>
      </c>
      <c r="C18" s="76">
        <v>148</v>
      </c>
      <c r="D18" s="78">
        <v>72</v>
      </c>
      <c r="E18" s="78">
        <v>76</v>
      </c>
      <c r="F18" s="76">
        <v>64</v>
      </c>
      <c r="G18" s="68" t="s">
        <v>175</v>
      </c>
      <c r="H18" s="76">
        <v>1447</v>
      </c>
      <c r="I18" s="78">
        <v>725</v>
      </c>
      <c r="J18" s="78">
        <v>722</v>
      </c>
      <c r="K18" s="79">
        <v>637</v>
      </c>
    </row>
    <row r="19" spans="2:11" s="30" customFormat="1" x14ac:dyDescent="0.2">
      <c r="B19" s="68" t="s">
        <v>293</v>
      </c>
      <c r="C19" s="76">
        <v>89</v>
      </c>
      <c r="D19" s="78">
        <v>39</v>
      </c>
      <c r="E19" s="78">
        <v>50</v>
      </c>
      <c r="F19" s="76">
        <v>66</v>
      </c>
      <c r="G19" s="68" t="s">
        <v>27</v>
      </c>
      <c r="H19" s="76">
        <v>726</v>
      </c>
      <c r="I19" s="78">
        <v>354</v>
      </c>
      <c r="J19" s="78">
        <v>372</v>
      </c>
      <c r="K19" s="79">
        <v>329</v>
      </c>
    </row>
    <row r="20" spans="2:11" s="30" customFormat="1" x14ac:dyDescent="0.2">
      <c r="B20" s="89" t="s">
        <v>363</v>
      </c>
      <c r="C20" s="90">
        <f>SUM(C4:C19)</f>
        <v>11753</v>
      </c>
      <c r="D20" s="90">
        <f t="shared" ref="D20:F20" si="1">SUM(D4:D19)</f>
        <v>5767</v>
      </c>
      <c r="E20" s="90">
        <f t="shared" si="1"/>
        <v>5986</v>
      </c>
      <c r="F20" s="90">
        <f t="shared" si="1"/>
        <v>5562</v>
      </c>
      <c r="G20" s="68" t="s">
        <v>243</v>
      </c>
      <c r="H20" s="76">
        <v>285</v>
      </c>
      <c r="I20" s="78">
        <v>132</v>
      </c>
      <c r="J20" s="78">
        <v>153</v>
      </c>
      <c r="K20" s="79">
        <v>118</v>
      </c>
    </row>
    <row r="21" spans="2:11" s="30" customFormat="1" x14ac:dyDescent="0.2">
      <c r="B21" s="68" t="s">
        <v>328</v>
      </c>
      <c r="C21" s="92">
        <v>415</v>
      </c>
      <c r="D21" s="77">
        <v>191</v>
      </c>
      <c r="E21" s="77">
        <v>224</v>
      </c>
      <c r="F21" s="92">
        <v>202</v>
      </c>
      <c r="G21" s="68" t="s">
        <v>326</v>
      </c>
      <c r="H21" s="76">
        <v>828</v>
      </c>
      <c r="I21" s="78">
        <v>378</v>
      </c>
      <c r="J21" s="78">
        <v>450</v>
      </c>
      <c r="K21" s="79">
        <v>426</v>
      </c>
    </row>
    <row r="22" spans="2:11" s="30" customFormat="1" x14ac:dyDescent="0.2">
      <c r="B22" s="68" t="s">
        <v>173</v>
      </c>
      <c r="C22" s="76">
        <v>967</v>
      </c>
      <c r="D22" s="78">
        <v>467</v>
      </c>
      <c r="E22" s="78">
        <v>500</v>
      </c>
      <c r="F22" s="76">
        <v>467</v>
      </c>
      <c r="G22" s="68" t="s">
        <v>301</v>
      </c>
      <c r="H22" s="86">
        <v>520</v>
      </c>
      <c r="I22" s="87">
        <v>255</v>
      </c>
      <c r="J22" s="87">
        <v>265</v>
      </c>
      <c r="K22" s="88">
        <v>258</v>
      </c>
    </row>
    <row r="23" spans="2:11" s="30" customFormat="1" x14ac:dyDescent="0.2">
      <c r="B23" s="68" t="s">
        <v>287</v>
      </c>
      <c r="C23" s="76">
        <v>114</v>
      </c>
      <c r="D23" s="78">
        <v>54</v>
      </c>
      <c r="E23" s="78">
        <v>60</v>
      </c>
      <c r="F23" s="76">
        <v>60</v>
      </c>
      <c r="G23" s="89" t="s">
        <v>368</v>
      </c>
      <c r="H23" s="90">
        <f>SUM(H13:H22)</f>
        <v>7551</v>
      </c>
      <c r="I23" s="90">
        <f t="shared" ref="I23:K23" si="2">SUM(I13:I22)</f>
        <v>3679</v>
      </c>
      <c r="J23" s="90">
        <f t="shared" si="2"/>
        <v>3872</v>
      </c>
      <c r="K23" s="91">
        <f t="shared" si="2"/>
        <v>3472</v>
      </c>
    </row>
    <row r="24" spans="2:11" s="30" customFormat="1" x14ac:dyDescent="0.2">
      <c r="B24" s="68" t="s">
        <v>232</v>
      </c>
      <c r="C24" s="80">
        <v>3389</v>
      </c>
      <c r="D24" s="81">
        <v>1659</v>
      </c>
      <c r="E24" s="81">
        <v>1730</v>
      </c>
      <c r="F24" s="80">
        <v>1541</v>
      </c>
      <c r="G24" s="68" t="s">
        <v>124</v>
      </c>
      <c r="H24" s="93">
        <v>398</v>
      </c>
      <c r="I24" s="94">
        <v>188</v>
      </c>
      <c r="J24" s="94">
        <v>210</v>
      </c>
      <c r="K24" s="95">
        <v>174</v>
      </c>
    </row>
    <row r="25" spans="2:11" s="30" customFormat="1" x14ac:dyDescent="0.2">
      <c r="B25" s="68" t="s">
        <v>219</v>
      </c>
      <c r="C25" s="76">
        <v>1289</v>
      </c>
      <c r="D25" s="78">
        <v>652</v>
      </c>
      <c r="E25" s="78">
        <v>637</v>
      </c>
      <c r="F25" s="76">
        <v>577</v>
      </c>
      <c r="G25" s="68" t="s">
        <v>15</v>
      </c>
      <c r="H25" s="96">
        <v>649</v>
      </c>
      <c r="I25" s="81">
        <v>310</v>
      </c>
      <c r="J25" s="81">
        <v>339</v>
      </c>
      <c r="K25" s="82">
        <v>259</v>
      </c>
    </row>
    <row r="26" spans="2:11" s="30" customFormat="1" x14ac:dyDescent="0.2">
      <c r="B26" s="68" t="s">
        <v>94</v>
      </c>
      <c r="C26" s="76">
        <v>748</v>
      </c>
      <c r="D26" s="78">
        <v>361</v>
      </c>
      <c r="E26" s="78">
        <v>387</v>
      </c>
      <c r="F26" s="76">
        <v>355</v>
      </c>
      <c r="G26" s="68" t="s">
        <v>210</v>
      </c>
      <c r="H26" s="96">
        <v>531</v>
      </c>
      <c r="I26" s="81">
        <v>256</v>
      </c>
      <c r="J26" s="81">
        <v>275</v>
      </c>
      <c r="K26" s="82">
        <v>246</v>
      </c>
    </row>
    <row r="27" spans="2:11" s="30" customFormat="1" x14ac:dyDescent="0.2">
      <c r="B27" s="68" t="s">
        <v>319</v>
      </c>
      <c r="C27" s="76">
        <v>1292</v>
      </c>
      <c r="D27" s="78">
        <v>607</v>
      </c>
      <c r="E27" s="78">
        <v>685</v>
      </c>
      <c r="F27" s="76">
        <v>591</v>
      </c>
      <c r="G27" s="68" t="s">
        <v>342</v>
      </c>
      <c r="H27" s="96">
        <v>728</v>
      </c>
      <c r="I27" s="81">
        <v>362</v>
      </c>
      <c r="J27" s="81">
        <v>366</v>
      </c>
      <c r="K27" s="82">
        <v>295</v>
      </c>
    </row>
    <row r="28" spans="2:11" s="30" customFormat="1" x14ac:dyDescent="0.2">
      <c r="B28" s="68" t="s">
        <v>67</v>
      </c>
      <c r="C28" s="76">
        <v>440</v>
      </c>
      <c r="D28" s="78">
        <v>211</v>
      </c>
      <c r="E28" s="78">
        <v>229</v>
      </c>
      <c r="F28" s="76">
        <v>202</v>
      </c>
      <c r="G28" s="68" t="s">
        <v>267</v>
      </c>
      <c r="H28" s="96">
        <v>617</v>
      </c>
      <c r="I28" s="81">
        <v>292</v>
      </c>
      <c r="J28" s="81">
        <v>325</v>
      </c>
      <c r="K28" s="82">
        <v>263</v>
      </c>
    </row>
    <row r="29" spans="2:11" s="30" customFormat="1" x14ac:dyDescent="0.2">
      <c r="B29" s="68" t="s">
        <v>334</v>
      </c>
      <c r="C29" s="76">
        <v>1024</v>
      </c>
      <c r="D29" s="78">
        <v>448</v>
      </c>
      <c r="E29" s="78">
        <v>576</v>
      </c>
      <c r="F29" s="76">
        <v>472</v>
      </c>
      <c r="G29" s="68" t="s">
        <v>115</v>
      </c>
      <c r="H29" s="96">
        <v>702</v>
      </c>
      <c r="I29" s="81">
        <v>356</v>
      </c>
      <c r="J29" s="81">
        <v>346</v>
      </c>
      <c r="K29" s="82">
        <v>374</v>
      </c>
    </row>
    <row r="30" spans="2:11" s="30" customFormat="1" x14ac:dyDescent="0.2">
      <c r="B30" s="68" t="s">
        <v>119</v>
      </c>
      <c r="C30" s="76">
        <v>3247</v>
      </c>
      <c r="D30" s="78">
        <v>1581</v>
      </c>
      <c r="E30" s="78">
        <v>1666</v>
      </c>
      <c r="F30" s="76">
        <v>1471</v>
      </c>
      <c r="G30" s="68" t="s">
        <v>97</v>
      </c>
      <c r="H30" s="97">
        <v>299</v>
      </c>
      <c r="I30" s="78">
        <v>140</v>
      </c>
      <c r="J30" s="78">
        <v>159</v>
      </c>
      <c r="K30" s="79">
        <v>126</v>
      </c>
    </row>
    <row r="31" spans="2:11" s="30" customFormat="1" x14ac:dyDescent="0.2">
      <c r="B31" s="89" t="s">
        <v>364</v>
      </c>
      <c r="C31" s="90">
        <f>SUM(C21:C30)</f>
        <v>12925</v>
      </c>
      <c r="D31" s="90">
        <f t="shared" ref="D31:F31" si="3">SUM(D21:D30)</f>
        <v>6231</v>
      </c>
      <c r="E31" s="90">
        <f t="shared" si="3"/>
        <v>6694</v>
      </c>
      <c r="F31" s="90">
        <f t="shared" si="3"/>
        <v>5938</v>
      </c>
      <c r="G31" s="68" t="s">
        <v>288</v>
      </c>
      <c r="H31" s="97">
        <v>1459</v>
      </c>
      <c r="I31" s="78">
        <v>701</v>
      </c>
      <c r="J31" s="78">
        <v>758</v>
      </c>
      <c r="K31" s="79">
        <v>720</v>
      </c>
    </row>
    <row r="32" spans="2:11" s="30" customFormat="1" x14ac:dyDescent="0.2">
      <c r="B32" s="68" t="s">
        <v>286</v>
      </c>
      <c r="C32" s="92">
        <v>332</v>
      </c>
      <c r="D32" s="77">
        <v>164</v>
      </c>
      <c r="E32" s="77">
        <v>168</v>
      </c>
      <c r="F32" s="92">
        <v>162</v>
      </c>
      <c r="G32" s="68" t="s">
        <v>333</v>
      </c>
      <c r="H32" s="97">
        <v>270</v>
      </c>
      <c r="I32" s="78">
        <v>129</v>
      </c>
      <c r="J32" s="78">
        <v>141</v>
      </c>
      <c r="K32" s="79">
        <v>105</v>
      </c>
    </row>
    <row r="33" spans="2:11" s="30" customFormat="1" x14ac:dyDescent="0.2">
      <c r="B33" s="68" t="s">
        <v>113</v>
      </c>
      <c r="C33" s="80">
        <v>292</v>
      </c>
      <c r="D33" s="81">
        <v>141</v>
      </c>
      <c r="E33" s="81">
        <v>151</v>
      </c>
      <c r="F33" s="80">
        <v>132</v>
      </c>
      <c r="G33" s="68" t="s">
        <v>71</v>
      </c>
      <c r="H33" s="97">
        <v>184</v>
      </c>
      <c r="I33" s="78">
        <v>89</v>
      </c>
      <c r="J33" s="78">
        <v>95</v>
      </c>
      <c r="K33" s="79">
        <v>81</v>
      </c>
    </row>
    <row r="34" spans="2:11" s="30" customFormat="1" x14ac:dyDescent="0.2">
      <c r="B34" s="68" t="s">
        <v>64</v>
      </c>
      <c r="C34" s="76">
        <v>137</v>
      </c>
      <c r="D34" s="78">
        <v>70</v>
      </c>
      <c r="E34" s="78">
        <v>67</v>
      </c>
      <c r="F34" s="76">
        <v>53</v>
      </c>
      <c r="G34" s="68" t="s">
        <v>272</v>
      </c>
      <c r="H34" s="97">
        <v>1586</v>
      </c>
      <c r="I34" s="78">
        <v>750</v>
      </c>
      <c r="J34" s="78">
        <v>836</v>
      </c>
      <c r="K34" s="79">
        <v>693</v>
      </c>
    </row>
    <row r="35" spans="2:11" s="30" customFormat="1" x14ac:dyDescent="0.2">
      <c r="B35" s="68" t="s">
        <v>247</v>
      </c>
      <c r="C35" s="76">
        <v>1837</v>
      </c>
      <c r="D35" s="78">
        <v>891</v>
      </c>
      <c r="E35" s="78">
        <v>946</v>
      </c>
      <c r="F35" s="76">
        <v>908</v>
      </c>
      <c r="G35" s="68" t="s">
        <v>164</v>
      </c>
      <c r="H35" s="97">
        <v>1471</v>
      </c>
      <c r="I35" s="78">
        <v>713</v>
      </c>
      <c r="J35" s="78">
        <v>758</v>
      </c>
      <c r="K35" s="79">
        <v>610</v>
      </c>
    </row>
    <row r="36" spans="2:11" s="30" customFormat="1" x14ac:dyDescent="0.2">
      <c r="B36" s="68" t="s">
        <v>88</v>
      </c>
      <c r="C36" s="76">
        <v>607</v>
      </c>
      <c r="D36" s="78">
        <v>283</v>
      </c>
      <c r="E36" s="78">
        <v>324</v>
      </c>
      <c r="F36" s="76">
        <v>292</v>
      </c>
      <c r="G36" s="68" t="s">
        <v>53</v>
      </c>
      <c r="H36" s="98">
        <v>1231</v>
      </c>
      <c r="I36" s="87">
        <v>578</v>
      </c>
      <c r="J36" s="87">
        <v>653</v>
      </c>
      <c r="K36" s="88">
        <v>538</v>
      </c>
    </row>
    <row r="37" spans="2:11" s="30" customFormat="1" x14ac:dyDescent="0.2">
      <c r="B37" s="68" t="s">
        <v>165</v>
      </c>
      <c r="C37" s="76">
        <v>1503</v>
      </c>
      <c r="D37" s="78">
        <v>732</v>
      </c>
      <c r="E37" s="78">
        <v>771</v>
      </c>
      <c r="F37" s="76">
        <v>701</v>
      </c>
      <c r="G37" s="89" t="s">
        <v>369</v>
      </c>
      <c r="H37" s="90">
        <f>SUM(H24:H36)</f>
        <v>10125</v>
      </c>
      <c r="I37" s="90">
        <f t="shared" ref="I37:K37" si="4">SUM(I24:I36)</f>
        <v>4864</v>
      </c>
      <c r="J37" s="90">
        <f t="shared" si="4"/>
        <v>5261</v>
      </c>
      <c r="K37" s="91">
        <f t="shared" si="4"/>
        <v>4484</v>
      </c>
    </row>
    <row r="38" spans="2:11" s="30" customFormat="1" x14ac:dyDescent="0.2">
      <c r="B38" s="68" t="s">
        <v>32</v>
      </c>
      <c r="C38" s="76">
        <v>569</v>
      </c>
      <c r="D38" s="78">
        <v>276</v>
      </c>
      <c r="E38" s="78">
        <v>293</v>
      </c>
      <c r="F38" s="76">
        <v>234</v>
      </c>
      <c r="G38" s="68" t="s">
        <v>177</v>
      </c>
      <c r="H38" s="93">
        <v>1679</v>
      </c>
      <c r="I38" s="94">
        <v>877</v>
      </c>
      <c r="J38" s="94">
        <v>802</v>
      </c>
      <c r="K38" s="95">
        <v>682</v>
      </c>
    </row>
    <row r="39" spans="2:11" s="30" customFormat="1" x14ac:dyDescent="0.2">
      <c r="B39" s="99" t="s">
        <v>148</v>
      </c>
      <c r="C39" s="167">
        <v>145</v>
      </c>
      <c r="D39" s="167">
        <v>69</v>
      </c>
      <c r="E39" s="167">
        <v>76</v>
      </c>
      <c r="F39" s="168">
        <v>60</v>
      </c>
      <c r="G39" s="68" t="s">
        <v>217</v>
      </c>
      <c r="H39" s="97">
        <v>3437</v>
      </c>
      <c r="I39" s="78">
        <v>1723</v>
      </c>
      <c r="J39" s="78">
        <v>1714</v>
      </c>
      <c r="K39" s="79">
        <v>1620</v>
      </c>
    </row>
    <row r="40" spans="2:11" s="30" customFormat="1" x14ac:dyDescent="0.2">
      <c r="B40" s="68" t="s">
        <v>228</v>
      </c>
      <c r="C40" s="76">
        <v>320</v>
      </c>
      <c r="D40" s="78">
        <v>135</v>
      </c>
      <c r="E40" s="78">
        <v>185</v>
      </c>
      <c r="F40" s="76">
        <v>136</v>
      </c>
      <c r="G40" s="68" t="s">
        <v>48</v>
      </c>
      <c r="H40" s="96">
        <v>302</v>
      </c>
      <c r="I40" s="81">
        <v>168</v>
      </c>
      <c r="J40" s="81">
        <v>134</v>
      </c>
      <c r="K40" s="82">
        <v>217</v>
      </c>
    </row>
    <row r="41" spans="2:11" s="30" customFormat="1" x14ac:dyDescent="0.2">
      <c r="B41" s="68" t="s">
        <v>121</v>
      </c>
      <c r="C41" s="76">
        <v>367</v>
      </c>
      <c r="D41" s="78">
        <v>149</v>
      </c>
      <c r="E41" s="78">
        <v>218</v>
      </c>
      <c r="F41" s="76">
        <v>161</v>
      </c>
      <c r="G41" s="101" t="s">
        <v>324</v>
      </c>
      <c r="H41" s="97">
        <v>57</v>
      </c>
      <c r="I41" s="78">
        <v>28</v>
      </c>
      <c r="J41" s="78">
        <v>29</v>
      </c>
      <c r="K41" s="79">
        <v>26</v>
      </c>
    </row>
    <row r="42" spans="2:11" s="30" customFormat="1" x14ac:dyDescent="0.2">
      <c r="B42" s="89" t="s">
        <v>365</v>
      </c>
      <c r="C42" s="102">
        <f>SUM(C32:C41)</f>
        <v>6109</v>
      </c>
      <c r="D42" s="102">
        <f t="shared" ref="D42:F42" si="5">SUM(D32:D41)</f>
        <v>2910</v>
      </c>
      <c r="E42" s="102">
        <f t="shared" si="5"/>
        <v>3199</v>
      </c>
      <c r="F42" s="102">
        <f t="shared" si="5"/>
        <v>2839</v>
      </c>
      <c r="G42" s="68" t="s">
        <v>112</v>
      </c>
      <c r="H42" s="97">
        <v>2314</v>
      </c>
      <c r="I42" s="78">
        <v>1110</v>
      </c>
      <c r="J42" s="78">
        <v>1204</v>
      </c>
      <c r="K42" s="79">
        <v>971</v>
      </c>
    </row>
    <row r="43" spans="2:11" s="30" customFormat="1" x14ac:dyDescent="0.2">
      <c r="B43" s="68" t="s">
        <v>192</v>
      </c>
      <c r="C43" s="76">
        <v>107</v>
      </c>
      <c r="D43" s="78">
        <v>42</v>
      </c>
      <c r="E43" s="78">
        <v>65</v>
      </c>
      <c r="F43" s="76">
        <v>45</v>
      </c>
      <c r="G43" s="68" t="s">
        <v>98</v>
      </c>
      <c r="H43" s="97">
        <v>265</v>
      </c>
      <c r="I43" s="78">
        <v>115</v>
      </c>
      <c r="J43" s="78">
        <v>150</v>
      </c>
      <c r="K43" s="79">
        <v>128</v>
      </c>
    </row>
    <row r="44" spans="2:11" s="30" customFormat="1" x14ac:dyDescent="0.2">
      <c r="B44" s="68" t="s">
        <v>259</v>
      </c>
      <c r="C44" s="76">
        <v>230</v>
      </c>
      <c r="D44" s="78">
        <v>105</v>
      </c>
      <c r="E44" s="78">
        <v>125</v>
      </c>
      <c r="F44" s="76">
        <v>109</v>
      </c>
      <c r="G44" s="68" t="s">
        <v>236</v>
      </c>
      <c r="H44" s="97">
        <v>884</v>
      </c>
      <c r="I44" s="78">
        <v>436</v>
      </c>
      <c r="J44" s="78">
        <v>448</v>
      </c>
      <c r="K44" s="79">
        <v>379</v>
      </c>
    </row>
    <row r="45" spans="2:11" s="30" customFormat="1" x14ac:dyDescent="0.2">
      <c r="B45" s="68" t="s">
        <v>190</v>
      </c>
      <c r="C45" s="76">
        <v>1700</v>
      </c>
      <c r="D45" s="78">
        <v>801</v>
      </c>
      <c r="E45" s="78">
        <v>899</v>
      </c>
      <c r="F45" s="76">
        <v>613</v>
      </c>
      <c r="G45" s="68" t="s">
        <v>79</v>
      </c>
      <c r="H45" s="97">
        <v>930</v>
      </c>
      <c r="I45" s="78">
        <v>450</v>
      </c>
      <c r="J45" s="78">
        <v>480</v>
      </c>
      <c r="K45" s="79">
        <v>393</v>
      </c>
    </row>
    <row r="46" spans="2:11" s="30" customFormat="1" x14ac:dyDescent="0.2">
      <c r="B46" s="68" t="s">
        <v>323</v>
      </c>
      <c r="C46" s="76">
        <v>1549</v>
      </c>
      <c r="D46" s="78">
        <v>747</v>
      </c>
      <c r="E46" s="78">
        <v>802</v>
      </c>
      <c r="F46" s="76">
        <v>697</v>
      </c>
      <c r="G46" s="68" t="s">
        <v>123</v>
      </c>
      <c r="H46" s="97">
        <v>1256</v>
      </c>
      <c r="I46" s="78">
        <v>610</v>
      </c>
      <c r="J46" s="78">
        <v>646</v>
      </c>
      <c r="K46" s="79">
        <v>407</v>
      </c>
    </row>
    <row r="47" spans="2:11" s="30" customFormat="1" x14ac:dyDescent="0.2">
      <c r="B47" s="68" t="s">
        <v>327</v>
      </c>
      <c r="C47" s="76">
        <v>0</v>
      </c>
      <c r="D47" s="78">
        <v>0</v>
      </c>
      <c r="E47" s="78">
        <v>0</v>
      </c>
      <c r="F47" s="76">
        <v>0</v>
      </c>
      <c r="G47" s="68" t="s">
        <v>66</v>
      </c>
      <c r="H47" s="97">
        <v>463</v>
      </c>
      <c r="I47" s="78">
        <v>223</v>
      </c>
      <c r="J47" s="78">
        <v>240</v>
      </c>
      <c r="K47" s="79">
        <v>226</v>
      </c>
    </row>
    <row r="48" spans="2:11" s="30" customFormat="1" x14ac:dyDescent="0.2">
      <c r="B48" s="68" t="s">
        <v>252</v>
      </c>
      <c r="C48" s="76">
        <v>1699</v>
      </c>
      <c r="D48" s="78">
        <v>841</v>
      </c>
      <c r="E48" s="78">
        <v>858</v>
      </c>
      <c r="F48" s="76">
        <v>583</v>
      </c>
      <c r="G48" s="68" t="s">
        <v>84</v>
      </c>
      <c r="H48" s="97">
        <v>13</v>
      </c>
      <c r="I48" s="78">
        <v>7</v>
      </c>
      <c r="J48" s="78">
        <v>6</v>
      </c>
      <c r="K48" s="79">
        <v>6</v>
      </c>
    </row>
    <row r="49" spans="2:16" s="30" customFormat="1" x14ac:dyDescent="0.2">
      <c r="B49" s="68" t="s">
        <v>176</v>
      </c>
      <c r="C49" s="76">
        <v>859</v>
      </c>
      <c r="D49" s="78">
        <v>430</v>
      </c>
      <c r="E49" s="78">
        <v>429</v>
      </c>
      <c r="F49" s="76">
        <v>337</v>
      </c>
      <c r="G49" s="68" t="s">
        <v>245</v>
      </c>
      <c r="H49" s="97">
        <v>69</v>
      </c>
      <c r="I49" s="78">
        <v>28</v>
      </c>
      <c r="J49" s="78">
        <v>41</v>
      </c>
      <c r="K49" s="79">
        <v>29</v>
      </c>
    </row>
    <row r="50" spans="2:16" s="30" customFormat="1" x14ac:dyDescent="0.2">
      <c r="B50" s="68" t="s">
        <v>35</v>
      </c>
      <c r="C50" s="76">
        <v>1107</v>
      </c>
      <c r="D50" s="78">
        <v>541</v>
      </c>
      <c r="E50" s="78">
        <v>566</v>
      </c>
      <c r="F50" s="76">
        <v>393</v>
      </c>
      <c r="G50" s="68" t="s">
        <v>202</v>
      </c>
      <c r="H50" s="103">
        <v>71</v>
      </c>
      <c r="I50" s="104">
        <v>33</v>
      </c>
      <c r="J50" s="104">
        <v>38</v>
      </c>
      <c r="K50" s="105">
        <v>33</v>
      </c>
    </row>
    <row r="51" spans="2:16" s="30" customFormat="1" x14ac:dyDescent="0.2">
      <c r="B51" s="68" t="s">
        <v>186</v>
      </c>
      <c r="C51" s="76">
        <v>25</v>
      </c>
      <c r="D51" s="78">
        <v>11</v>
      </c>
      <c r="E51" s="78">
        <v>14</v>
      </c>
      <c r="F51" s="76">
        <v>13</v>
      </c>
      <c r="G51" s="68" t="s">
        <v>270</v>
      </c>
      <c r="H51" s="98">
        <v>86</v>
      </c>
      <c r="I51" s="87">
        <v>49</v>
      </c>
      <c r="J51" s="106">
        <v>37</v>
      </c>
      <c r="K51" s="88">
        <v>32</v>
      </c>
    </row>
    <row r="52" spans="2:16" s="30" customFormat="1" x14ac:dyDescent="0.2">
      <c r="B52" s="68" t="s">
        <v>46</v>
      </c>
      <c r="C52" s="86">
        <v>0</v>
      </c>
      <c r="D52" s="87">
        <v>0</v>
      </c>
      <c r="E52" s="87">
        <v>0</v>
      </c>
      <c r="F52" s="86">
        <v>0</v>
      </c>
      <c r="G52" s="89" t="s">
        <v>370</v>
      </c>
      <c r="H52" s="107">
        <f>SUM(H38:H51)</f>
        <v>11826</v>
      </c>
      <c r="I52" s="107">
        <f t="shared" ref="I52:K52" si="6">SUM(I38:I51)</f>
        <v>5857</v>
      </c>
      <c r="J52" s="107">
        <f t="shared" si="6"/>
        <v>5969</v>
      </c>
      <c r="K52" s="91">
        <f t="shared" si="6"/>
        <v>5149</v>
      </c>
    </row>
    <row r="53" spans="2:16" s="30" customFormat="1" x14ac:dyDescent="0.2">
      <c r="B53" s="193" t="s">
        <v>366</v>
      </c>
      <c r="C53" s="90">
        <f>SUM(C43:C52)</f>
        <v>7276</v>
      </c>
      <c r="D53" s="90">
        <f t="shared" ref="D53:F53" si="7">SUM(D43:D52)</f>
        <v>3518</v>
      </c>
      <c r="E53" s="90">
        <f t="shared" si="7"/>
        <v>3758</v>
      </c>
      <c r="F53" s="90">
        <f t="shared" si="7"/>
        <v>2790</v>
      </c>
      <c r="G53" s="89" t="s">
        <v>371</v>
      </c>
      <c r="H53" s="91">
        <f>C20+C31+C42+C53+H12+H23+H37+H52</f>
        <v>74515</v>
      </c>
      <c r="I53" s="91">
        <f t="shared" ref="I53:K53" si="8">D20+D31+D42+D53+I12+I23+I37+I52</f>
        <v>36145</v>
      </c>
      <c r="J53" s="91">
        <f t="shared" si="8"/>
        <v>38370</v>
      </c>
      <c r="K53" s="91">
        <f t="shared" si="8"/>
        <v>33360</v>
      </c>
    </row>
    <row r="54" spans="2:16" s="30" customFormat="1" x14ac:dyDescent="0.2">
      <c r="G54" s="108" t="s">
        <v>372</v>
      </c>
      <c r="H54" s="166">
        <v>1827</v>
      </c>
      <c r="I54" s="108">
        <v>961</v>
      </c>
      <c r="J54" s="108">
        <v>866</v>
      </c>
      <c r="K54" s="35"/>
      <c r="P54" s="3"/>
    </row>
    <row r="55" spans="2:16" s="30" customFormat="1" x14ac:dyDescent="0.2">
      <c r="K55" s="3" t="s">
        <v>381</v>
      </c>
    </row>
    <row r="56" spans="2:16" x14ac:dyDescent="0.2">
      <c r="B56" s="30"/>
      <c r="C56" s="30"/>
      <c r="D56" s="30"/>
      <c r="E56" s="30"/>
      <c r="F56" s="30"/>
    </row>
  </sheetData>
  <phoneticPr fontId="0"/>
  <pageMargins left="0.78740157480314965" right="0.78740157480314965" top="0.78740157480314965" bottom="0.39370078740157483" header="0.51181102362204722" footer="0.39370078740157483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1.人口の推移</vt:lpstr>
      <vt:lpstr>2.人口動態</vt:lpstr>
      <vt:lpstr>3.年齢別人口構成</vt:lpstr>
      <vt:lpstr>4.５歳階級人口構成</vt:lpstr>
      <vt:lpstr>5.人口集中地区人口、面積</vt:lpstr>
      <vt:lpstr>6.常住人口と昼間人口</vt:lpstr>
      <vt:lpstr>7.１５歳以上の就業者・通学者の流入・流出</vt:lpstr>
      <vt:lpstr>8.市町村別１５歳以上の就業者・通学者の流入・流出</vt:lpstr>
      <vt:lpstr>9.公称住所別人口及び世帯数</vt:lpstr>
      <vt:lpstr>10.産業（大分類）別１５歳以上就業人口の推移</vt:lpstr>
      <vt:lpstr>'1.人口の推移'!Print_Area</vt:lpstr>
      <vt:lpstr>'10.産業（大分類）別１５歳以上就業人口の推移'!Print_Area</vt:lpstr>
      <vt:lpstr>'2.人口動態'!Print_Area</vt:lpstr>
      <vt:lpstr>'3.年齢別人口構成'!Print_Area</vt:lpstr>
      <vt:lpstr>'4.５歳階級人口構成'!Print_Area</vt:lpstr>
      <vt:lpstr>'5.人口集中地区人口、面積'!Print_Area</vt:lpstr>
      <vt:lpstr>'6.常住人口と昼間人口'!Print_Area</vt:lpstr>
      <vt:lpstr>'7.１５歳以上の就業者・通学者の流入・流出'!Print_Area</vt:lpstr>
      <vt:lpstr>'8.市町村別１５歳以上の就業者・通学者の流入・流出'!Print_Area</vt:lpstr>
      <vt:lpstr>'9.公称住所別人口及び世帯数'!Print_Area</vt:lpstr>
      <vt:lpstr>'10.産業（大分類）別１５歳以上就業人口の推移'!Print_Titles</vt:lpstr>
      <vt:lpstr>'8.市町村別１５歳以上の就業者・通学者の流入・流出'!Print_Titles</vt:lpstr>
    </vt:vector>
  </TitlesOfParts>
  <Company>FJ-WORK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psuser</dc:creator>
  <cp:lastModifiedBy>master</cp:lastModifiedBy>
  <cp:lastPrinted>2017-09-28T01:38:44Z</cp:lastPrinted>
  <dcterms:created xsi:type="dcterms:W3CDTF">2004-01-29T04:15:57Z</dcterms:created>
  <dcterms:modified xsi:type="dcterms:W3CDTF">2024-03-08T01:46:47Z</dcterms:modified>
</cp:coreProperties>
</file>