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管理課\共有\調査関係\庁内\Ｒ5\財政課\（2月13日〆）令和４年度決算「経営比較分析表」の分析等について\"/>
    </mc:Choice>
  </mc:AlternateContent>
  <workbookProtection workbookAlgorithmName="SHA-512" workbookHashValue="4AZyTh8frUGJKasi6vk5B4TTqN9TgktP8hhCcwKYsx3cbaGJv2xXI3z95p9600GvOMF+qlkJPirPOfQRjw+80Q==" workbookSaltValue="XCTxYcq1Qm3P2Q0KHtxM2Q==" workbookSpinCount="100000" lockStructure="1"/>
  <bookViews>
    <workbookView xWindow="-120" yWindow="-120" windowWidth="29040" windowHeight="157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E85" i="4"/>
  <c r="W10" i="4"/>
  <c r="BB8" i="4"/>
  <c r="AT8" i="4"/>
  <c r="AD8" i="4"/>
  <c r="W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<sst xmlns="http://schemas.openxmlformats.org/spreadsheetml/2006/main" count="231" uniqueCount="116">
  <si>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</si>
  <si>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</si>
  <si>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</si>
  <si>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</si>
  <si>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</si>
  <si>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</si>
  <si>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</si>
  <si>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</si>
  <si>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</si>
  <si>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</si>
  <si>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</si>
  <si>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</si>
  <si>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</si>
  <si>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</si>
  <si>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</si>
  <si>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</si>
  <si>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</si>
  <si>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</si>
  <si>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</si>
  <si>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</si>
  <si>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</si>
  <si>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</si>
  <si>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</si>
  <si>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</si>
  <si>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</si>
  <si>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</si>
  <si>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</si>
  <si>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</si>
  <si>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</si>
  <si>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</si>
  <si>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</si>
  <si>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</si>
  <si>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</si>
  <si>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</si>
  <si>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</si>
  <si>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</si>
  <si>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</si>
  <si>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</si>
  <si>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</si>
  <si>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</si>
  <si>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</si>
  <si>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</si>
  <si>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</si>
  <si>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</si>
  <si>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</si>
  <si>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</si>
  <si>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</si>
  <si>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</si>
  <si>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</si>
  <si>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</si>
  <si>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</si>
  <si>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</si>
  <si>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</si>
  <si>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</si>
  <si>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</si>
  <si>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</si>
  <si>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</si>
  <si>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</si>
  <si>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</si>
  <si>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</si>
  <si>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</si>
  <si>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</si>
  <si>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</si>
  <si>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</si>
  <si>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</si>
  <si>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</si>
  <si>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</si>
  <si>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</si>
  <si>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</si>
  <si>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</si>
  <si>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</si>
  <si>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</si>
  <si>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</si>
  <si>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</si>
  <si>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</si>
  <si>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</si>
  <si>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</si>
  <si>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</si>
  <si>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</si>
  <si>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</si>
  <si>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</si>
  <si>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</si>
  <si>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</si>
  <si>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</si>
  <si>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</si>
  <si>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</si>
  <si>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</si>
  <si>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</si>
  <si>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</si>
  <si>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</si>
  <si>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</si>
  <si>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</si>
  <si>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</si>
  <si>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</si>
  <si>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</si>
  <si>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</si>
  <si>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</si>
  <si>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</si>
  <si>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</si>
  <si>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</si>
  <si>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</si>
  <si>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</si>
  <si>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</si>
  <si>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</si>
  <si>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</si>
  <si>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</si>
  <si>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</si>
  <si>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</si>
  <si>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</si>
  <si>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</si>
  <si>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</si>
  <si>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</si>
  <si>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</si>
  <si>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２年に下水道の供用を開始しており、現時点では管渠老朽化率は０％となっている。今後も安定した下水道事業を継続していくため、現在、管渠をはじめとした施設の老朽化対策や耐震化対策を行っている。
　また、有形固定資産減価償却率が年々増加しており、今後はストックマネジメント計画及び経営戦略に基づいた、計画的な老朽化対策を進めていく必要がある。</t>
    <rPh sb="41" eb="43">
      <t>コンゴ</t>
    </rPh>
    <rPh sb="122" eb="124">
      <t>コンゴ</t>
    </rPh>
    <rPh sb="137" eb="138">
      <t>オヨ</t>
    </rPh>
    <rPh sb="139" eb="143">
      <t>ケイエイセンリャク</t>
    </rPh>
    <rPh sb="144" eb="145">
      <t>モト</t>
    </rPh>
    <rPh sb="149" eb="152">
      <t>ケイカクテキ</t>
    </rPh>
    <rPh sb="159" eb="160">
      <t>スス</t>
    </rPh>
    <rPh sb="164" eb="166">
      <t>ヒツヨウ</t>
    </rPh>
    <phoneticPr fontId="4"/>
  </si>
  <si>
    <r>
      <t>　経常収支比率は100％を超えており、経費回収率については、近年は新型コロナウイルス感染症の影響が大きかった令和２年度を除き１００％以上であるため、汚水処理に要した費用を使用料収入で賄えている状況である。また汚水処理原価については類似団体平均より低廉であり、経営の健全性・効率性については良好な水準である。
　一方、令和４年度末の企業債残高が約</t>
    </r>
    <r>
      <rPr>
        <sz val="11"/>
        <rFont val="ＭＳ ゴシック"/>
        <family val="3"/>
        <charset val="128"/>
      </rPr>
      <t>１８３億</t>
    </r>
    <r>
      <rPr>
        <sz val="11"/>
        <color theme="1"/>
        <rFont val="ＭＳ ゴシック"/>
        <family val="3"/>
        <charset val="128"/>
      </rPr>
      <t>円であるため企業債残高対事業規模比率については全国平均よりも劣位な状況である。本市においては面的整備が概ね完了しているため、今後の企業債残高は減少していく見込みである。
　現金などの流動資産の割合を示す流動比率については、全国平均より劣位な状況であり、今後は計画的な資金の確保が必要である。</t>
    </r>
    <rPh sb="1" eb="5">
      <t>ケイジョウシュウシ</t>
    </rPh>
    <rPh sb="5" eb="7">
      <t>ヒリツ</t>
    </rPh>
    <rPh sb="13" eb="14">
      <t>コ</t>
    </rPh>
    <rPh sb="30" eb="32">
      <t>キンネン</t>
    </rPh>
    <rPh sb="33" eb="35">
      <t>シンガタ</t>
    </rPh>
    <rPh sb="42" eb="45">
      <t>カンセンショウ</t>
    </rPh>
    <rPh sb="46" eb="48">
      <t>エイキョウ</t>
    </rPh>
    <rPh sb="49" eb="50">
      <t>オオ</t>
    </rPh>
    <rPh sb="54" eb="56">
      <t>レイワ</t>
    </rPh>
    <rPh sb="57" eb="59">
      <t>ネンド</t>
    </rPh>
    <rPh sb="60" eb="61">
      <t>ノゾ</t>
    </rPh>
    <rPh sb="66" eb="68">
      <t>イジョウ</t>
    </rPh>
    <rPh sb="74" eb="78">
      <t>オスイショリ</t>
    </rPh>
    <rPh sb="79" eb="80">
      <t>ヨウ</t>
    </rPh>
    <rPh sb="82" eb="84">
      <t>ヒヨウ</t>
    </rPh>
    <rPh sb="85" eb="88">
      <t>シヨウリョウ</t>
    </rPh>
    <rPh sb="88" eb="90">
      <t>シュウニュウ</t>
    </rPh>
    <rPh sb="91" eb="92">
      <t>マカナ</t>
    </rPh>
    <rPh sb="96" eb="98">
      <t>ジョウキョウ</t>
    </rPh>
    <rPh sb="104" eb="108">
      <t>オスイショリ</t>
    </rPh>
    <rPh sb="108" eb="110">
      <t>ゲンカ</t>
    </rPh>
    <rPh sb="115" eb="119">
      <t>ルイジダンタイ</t>
    </rPh>
    <rPh sb="123" eb="125">
      <t>テイレン</t>
    </rPh>
    <rPh sb="129" eb="131">
      <t>ケイエイ</t>
    </rPh>
    <rPh sb="132" eb="135">
      <t>ケンゼンセイ</t>
    </rPh>
    <rPh sb="136" eb="138">
      <t>コウリツ</t>
    </rPh>
    <rPh sb="138" eb="139">
      <t>セイ</t>
    </rPh>
    <rPh sb="144" eb="146">
      <t>リョウコウ</t>
    </rPh>
    <rPh sb="147" eb="149">
      <t>スイジュン</t>
    </rPh>
    <rPh sb="155" eb="157">
      <t>イッポウ</t>
    </rPh>
    <rPh sb="215" eb="217">
      <t>ホンシ</t>
    </rPh>
    <rPh sb="238" eb="240">
      <t>コンゴ</t>
    </rPh>
    <rPh sb="241" eb="244">
      <t>キギョウサイ</t>
    </rPh>
    <rPh sb="244" eb="246">
      <t>ザンダカ</t>
    </rPh>
    <rPh sb="262" eb="264">
      <t>ゲンキン</t>
    </rPh>
    <rPh sb="267" eb="269">
      <t>リュウドウ</t>
    </rPh>
    <rPh sb="269" eb="271">
      <t>シサン</t>
    </rPh>
    <rPh sb="272" eb="274">
      <t>ワリアイ</t>
    </rPh>
    <rPh sb="275" eb="276">
      <t>シメ</t>
    </rPh>
    <rPh sb="293" eb="295">
      <t>レツイ</t>
    </rPh>
    <rPh sb="296" eb="298">
      <t>ジョウキョウ</t>
    </rPh>
    <rPh sb="302" eb="304">
      <t>コンゴ</t>
    </rPh>
    <rPh sb="305" eb="308">
      <t>ケイカクテキ</t>
    </rPh>
    <rPh sb="309" eb="311">
      <t>シキン</t>
    </rPh>
    <rPh sb="312" eb="314">
      <t>カクホ</t>
    </rPh>
    <rPh sb="315" eb="317">
      <t>ヒツヨウ</t>
    </rPh>
    <phoneticPr fontId="4"/>
  </si>
  <si>
    <t>　面的整備は概ね完了し、今後は維持管理及び施設の老朽化・耐震化対策が主な事業となっていく。現在、使用者数は増加しているものの、施設の老朽化・耐震化対策に多額の事業費用を今後見込んでいる。
　将来、人口が減少し使用料収入が減少していくことが予想されるため、今後は経営戦略に基づき、ストックマネジメント事業など施設の老朽化対策を行い、更なる経費削減に努め、適切な事業運営を推進していくことが必要である。</t>
    <rPh sb="6" eb="7">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</si>
</sst>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D2-48A4-830A-D61EAD0751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0.09</c:v>
                </c:pt>
                <c:pt idx="3">
                  <c:v>0.17</c:v>
                </c:pt>
                <c:pt idx="4">
                  <c:v>0.13</c:v>
                </c:pt>
              </c:numCache>
            </c:numRef>
          </c:val>
          <c:smooth val="0"/>
          <c:extLst>
            <c:ext xmlns:c16="http://schemas.microsoft.com/office/drawing/2014/chart" uri="{C3380CC4-5D6E-409C-BE32-E72D297353CC}">
              <c16:uniqueId val="{00000001-34D2-48A4-830A-D61EAD0751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71.97</c:v>
                </c:pt>
                <c:pt idx="1">
                  <c:v>73.22</c:v>
                </c:pt>
                <c:pt idx="2">
                  <c:v>76.22</c:v>
                </c:pt>
                <c:pt idx="3">
                  <c:v>69.260000000000005</c:v>
                </c:pt>
                <c:pt idx="4">
                  <c:v>69.7</c:v>
                </c:pt>
              </c:numCache>
            </c:numRef>
          </c:val>
          <c:extLst>
            <c:ext xmlns:c16="http://schemas.microsoft.com/office/drawing/2014/chart" uri="{C3380CC4-5D6E-409C-BE32-E72D297353CC}">
              <c16:uniqueId val="{00000000-35C9-4F6C-B667-568A932FF9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68.31</c:v>
                </c:pt>
                <c:pt idx="2">
                  <c:v>65.28</c:v>
                </c:pt>
                <c:pt idx="3">
                  <c:v>64.92</c:v>
                </c:pt>
                <c:pt idx="4">
                  <c:v>64.14</c:v>
                </c:pt>
              </c:numCache>
            </c:numRef>
          </c:val>
          <c:smooth val="0"/>
          <c:extLst>
            <c:ext xmlns:c16="http://schemas.microsoft.com/office/drawing/2014/chart" uri="{C3380CC4-5D6E-409C-BE32-E72D297353CC}">
              <c16:uniqueId val="{00000001-35C9-4F6C-B667-568A932FF9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c:v>
                </c:pt>
                <c:pt idx="1">
                  <c:v>91.94</c:v>
                </c:pt>
                <c:pt idx="2">
                  <c:v>91.99</c:v>
                </c:pt>
                <c:pt idx="3">
                  <c:v>92.39</c:v>
                </c:pt>
                <c:pt idx="4">
                  <c:v>92.62</c:v>
                </c:pt>
              </c:numCache>
            </c:numRef>
          </c:val>
          <c:extLst>
            <c:ext xmlns:c16="http://schemas.microsoft.com/office/drawing/2014/chart" uri="{C3380CC4-5D6E-409C-BE32-E72D297353CC}">
              <c16:uniqueId val="{00000000-6D41-40C2-9F32-EB4087EFCA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92.62</c:v>
                </c:pt>
                <c:pt idx="2">
                  <c:v>92.72</c:v>
                </c:pt>
                <c:pt idx="3">
                  <c:v>92.88</c:v>
                </c:pt>
                <c:pt idx="4">
                  <c:v>92.9</c:v>
                </c:pt>
              </c:numCache>
            </c:numRef>
          </c:val>
          <c:smooth val="0"/>
          <c:extLst>
            <c:ext xmlns:c16="http://schemas.microsoft.com/office/drawing/2014/chart" uri="{C3380CC4-5D6E-409C-BE32-E72D297353CC}">
              <c16:uniqueId val="{00000001-6D41-40C2-9F32-EB4087EFCA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115.97</c:v>
                </c:pt>
                <c:pt idx="1">
                  <c:v>118.12</c:v>
                </c:pt>
                <c:pt idx="2">
                  <c:v>117.74</c:v>
                </c:pt>
                <c:pt idx="3">
                  <c:v>114.4</c:v>
                </c:pt>
                <c:pt idx="4">
                  <c:v>109.61</c:v>
                </c:pt>
              </c:numCache>
            </c:numRef>
          </c:val>
          <c:extLst>
            <c:ext xmlns:c16="http://schemas.microsoft.com/office/drawing/2014/chart" uri="{C3380CC4-5D6E-409C-BE32-E72D297353CC}">
              <c16:uniqueId val="{00000000-80D7-48BD-8DA0-7AE52CEEAC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106.99</c:v>
                </c:pt>
                <c:pt idx="2">
                  <c:v>107.85</c:v>
                </c:pt>
                <c:pt idx="3">
                  <c:v>108.04</c:v>
                </c:pt>
                <c:pt idx="4">
                  <c:v>107.49</c:v>
                </c:pt>
              </c:numCache>
            </c:numRef>
          </c:val>
          <c:smooth val="0"/>
          <c:extLst>
            <c:ext xmlns:c16="http://schemas.microsoft.com/office/drawing/2014/chart" uri="{C3380CC4-5D6E-409C-BE32-E72D297353CC}">
              <c16:uniqueId val="{00000001-80D7-48BD-8DA0-7AE52CEEAC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26.03</c:v>
                </c:pt>
                <c:pt idx="1">
                  <c:v>27.53</c:v>
                </c:pt>
                <c:pt idx="2">
                  <c:v>29.33</c:v>
                </c:pt>
                <c:pt idx="3">
                  <c:v>31.15</c:v>
                </c:pt>
                <c:pt idx="4">
                  <c:v>33.32</c:v>
                </c:pt>
              </c:numCache>
            </c:numRef>
          </c:val>
          <c:extLst>
            <c:ext xmlns:c16="http://schemas.microsoft.com/office/drawing/2014/chart" uri="{C3380CC4-5D6E-409C-BE32-E72D297353CC}">
              <c16:uniqueId val="{00000000-2C48-426A-8D89-74D3720893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26.36</c:v>
                </c:pt>
                <c:pt idx="2">
                  <c:v>23.79</c:v>
                </c:pt>
                <c:pt idx="3">
                  <c:v>25.66</c:v>
                </c:pt>
                <c:pt idx="4">
                  <c:v>27.46</c:v>
                </c:pt>
              </c:numCache>
            </c:numRef>
          </c:val>
          <c:smooth val="0"/>
          <c:extLst>
            <c:ext xmlns:c16="http://schemas.microsoft.com/office/drawing/2014/chart" uri="{C3380CC4-5D6E-409C-BE32-E72D297353CC}">
              <c16:uniqueId val="{00000001-2C48-426A-8D89-74D3720893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5B-4A6E-BA2E-0EEAE2C0FF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1.43</c:v>
                </c:pt>
                <c:pt idx="2">
                  <c:v>1.22</c:v>
                </c:pt>
                <c:pt idx="3">
                  <c:v>1.61</c:v>
                </c:pt>
                <c:pt idx="4">
                  <c:v>2.08</c:v>
                </c:pt>
              </c:numCache>
            </c:numRef>
          </c:val>
          <c:smooth val="0"/>
          <c:extLst>
            <c:ext xmlns:c16="http://schemas.microsoft.com/office/drawing/2014/chart" uri="{C3380CC4-5D6E-409C-BE32-E72D297353CC}">
              <c16:uniqueId val="{00000001-255B-4A6E-BA2E-0EEAE2C0FF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4-407E-A760-592A8DF5D3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7.42</c:v>
                </c:pt>
                <c:pt idx="2">
                  <c:v>4.72</c:v>
                </c:pt>
                <c:pt idx="3">
                  <c:v>4.49</c:v>
                </c:pt>
                <c:pt idx="4">
                  <c:v>5.41</c:v>
                </c:pt>
              </c:numCache>
            </c:numRef>
          </c:val>
          <c:smooth val="0"/>
          <c:extLst>
            <c:ext xmlns:c16="http://schemas.microsoft.com/office/drawing/2014/chart" uri="{C3380CC4-5D6E-409C-BE32-E72D297353CC}">
              <c16:uniqueId val="{00000001-CF74-407E-A760-592A8DF5D3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21.78</c:v>
                </c:pt>
                <c:pt idx="1">
                  <c:v>30.82</c:v>
                </c:pt>
                <c:pt idx="2">
                  <c:v>16.149999999999999</c:v>
                </c:pt>
                <c:pt idx="3">
                  <c:v>23.52</c:v>
                </c:pt>
                <c:pt idx="4">
                  <c:v>32.799999999999997</c:v>
                </c:pt>
              </c:numCache>
            </c:numRef>
          </c:val>
          <c:extLst>
            <c:ext xmlns:c16="http://schemas.microsoft.com/office/drawing/2014/chart" uri="{C3380CC4-5D6E-409C-BE32-E72D297353CC}">
              <c16:uniqueId val="{00000000-F183-4909-A129-E0FC93F55F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F183-4909-A129-E0FC93F55F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1323.67</c:v>
                </c:pt>
                <c:pt idx="1">
                  <c:v>1347.45</c:v>
                </c:pt>
                <c:pt idx="2">
                  <c:v>1343.73</c:v>
                </c:pt>
                <c:pt idx="3">
                  <c:v>1283.18</c:v>
                </c:pt>
                <c:pt idx="4">
                  <c:v>1038.57</c:v>
                </c:pt>
              </c:numCache>
            </c:numRef>
          </c:val>
          <c:extLst>
            <c:ext xmlns:c16="http://schemas.microsoft.com/office/drawing/2014/chart" uri="{C3380CC4-5D6E-409C-BE32-E72D297353CC}">
              <c16:uniqueId val="{00000000-BB14-4669-B216-E261158BAEB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847.44</c:v>
                </c:pt>
                <c:pt idx="2">
                  <c:v>857.88</c:v>
                </c:pt>
                <c:pt idx="3">
                  <c:v>825.1</c:v>
                </c:pt>
                <c:pt idx="4">
                  <c:v>789.87</c:v>
                </c:pt>
              </c:numCache>
            </c:numRef>
          </c:val>
          <c:smooth val="0"/>
          <c:extLst>
            <c:ext xmlns:c16="http://schemas.microsoft.com/office/drawing/2014/chart" uri="{C3380CC4-5D6E-409C-BE32-E72D297353CC}">
              <c16:uniqueId val="{00000001-BB14-4669-B216-E261158BAEB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110.38</c:v>
                </c:pt>
                <c:pt idx="1">
                  <c:v>100</c:v>
                </c:pt>
                <c:pt idx="2">
                  <c:v>99.71</c:v>
                </c:pt>
                <c:pt idx="3">
                  <c:v>100</c:v>
                </c:pt>
                <c:pt idx="4">
                  <c:v>100</c:v>
                </c:pt>
              </c:numCache>
            </c:numRef>
          </c:val>
          <c:extLst>
            <c:ext xmlns:c16="http://schemas.microsoft.com/office/drawing/2014/chart" uri="{C3380CC4-5D6E-409C-BE32-E72D297353CC}">
              <c16:uniqueId val="{00000000-E469-4B31-8CF5-F585022109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94.69</c:v>
                </c:pt>
                <c:pt idx="2">
                  <c:v>94.97</c:v>
                </c:pt>
                <c:pt idx="3">
                  <c:v>97.07</c:v>
                </c:pt>
                <c:pt idx="4">
                  <c:v>98.06</c:v>
                </c:pt>
              </c:numCache>
            </c:numRef>
          </c:val>
          <c:smooth val="0"/>
          <c:extLst>
            <c:ext xmlns:c16="http://schemas.microsoft.com/office/drawing/2014/chart" uri="{C3380CC4-5D6E-409C-BE32-E72D297353CC}">
              <c16:uniqueId val="{00000001-E469-4B31-8CF5-F585022109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139.4</c:v>
                </c:pt>
                <c:pt idx="1">
                  <c:v>153.03</c:v>
                </c:pt>
                <c:pt idx="2">
                  <c:v>150</c:v>
                </c:pt>
                <c:pt idx="3">
                  <c:v>150.22</c:v>
                </c:pt>
                <c:pt idx="4">
                  <c:v>150.82</c:v>
                </c:pt>
              </c:numCache>
            </c:numRef>
          </c:val>
          <c:extLst>
            <c:ext xmlns:c16="http://schemas.microsoft.com/office/drawing/2014/chart" uri="{C3380CC4-5D6E-409C-BE32-E72D297353CC}">
              <c16:uniqueId val="{00000000-2F30-456D-9174-DB9F96DCF4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159.78</c:v>
                </c:pt>
                <c:pt idx="2">
                  <c:v>159.49</c:v>
                </c:pt>
                <c:pt idx="3">
                  <c:v>157.81</c:v>
                </c:pt>
                <c:pt idx="4">
                  <c:v>157.37</c:v>
                </c:pt>
              </c:numCache>
            </c:numRef>
          </c:val>
          <c:smooth val="0"/>
          <c:extLst>
            <c:ext xmlns:c16="http://schemas.microsoft.com/office/drawing/2014/chart" uri="{C3380CC4-5D6E-409C-BE32-E72D297353CC}">
              <c16:uniqueId val="{00000001-2F30-456D-9174-DB9F96DCF4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佐賀県　鳥栖市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74537</v>
      </c>
      <c r="AM8" s="45"/>
      <c r="AN8" s="45"/>
      <c r="AO8" s="45"/>
      <c r="AP8" s="45"/>
      <c r="AQ8" s="45"/>
      <c r="AR8" s="45"/>
      <c r="AS8" s="45"/>
      <c r="AT8" s="46">
        <f>データ!T6</f>
        <v>71.72</v>
      </c>
      <c r="AU8" s="46"/>
      <c r="AV8" s="46"/>
      <c r="AW8" s="46"/>
      <c r="AX8" s="46"/>
      <c r="AY8" s="46"/>
      <c r="AZ8" s="46"/>
      <c r="BA8" s="46"/>
      <c r="BB8" s="46">
        <f>データ!U6</f>
        <v>1039.28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55.17</v>
      </c>
      <c r="J10" s="46"/>
      <c r="K10" s="46"/>
      <c r="L10" s="46"/>
      <c r="M10" s="46"/>
      <c r="N10" s="46"/>
      <c r="O10" s="46"/>
      <c r="P10" s="46">
        <f>データ!P6</f>
        <v>99.7</v>
      </c>
      <c r="Q10" s="46"/>
      <c r="R10" s="46"/>
      <c r="S10" s="46"/>
      <c r="T10" s="46"/>
      <c r="U10" s="46"/>
      <c r="V10" s="46"/>
      <c r="W10" s="46">
        <f>データ!Q6</f>
        <v>101.06</v>
      </c>
      <c r="X10" s="46"/>
      <c r="Y10" s="46"/>
      <c r="Z10" s="46"/>
      <c r="AA10" s="46"/>
      <c r="AB10" s="46"/>
      <c r="AC10" s="46"/>
      <c r="AD10" s="45">
        <f>データ!R6</f>
        <v>2475</v>
      </c>
      <c r="AE10" s="45"/>
      <c r="AF10" s="45"/>
      <c r="AG10" s="45"/>
      <c r="AH10" s="45"/>
      <c r="AI10" s="45"/>
      <c r="AJ10" s="45"/>
      <c r="AK10" s="2"/>
      <c r="AL10" s="45">
        <f>データ!V6</f>
        <v>74003</v>
      </c>
      <c r="AM10" s="45"/>
      <c r="AN10" s="45"/>
      <c r="AO10" s="45"/>
      <c r="AP10" s="45"/>
      <c r="AQ10" s="45"/>
      <c r="AR10" s="45"/>
      <c r="AS10" s="45"/>
      <c r="AT10" s="46">
        <f>データ!W6</f>
        <v>22.94</v>
      </c>
      <c r="AU10" s="46"/>
      <c r="AV10" s="46"/>
      <c r="AW10" s="46"/>
      <c r="AX10" s="46"/>
      <c r="AY10" s="46"/>
      <c r="AZ10" s="46"/>
      <c r="BA10" s="46"/>
      <c r="BB10" s="46">
        <f>データ!X6</f>
        <v>3225.94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fnyGW0GedDBr0vjwxSyqsyipzlsGh0qKJNJHQ874y3Ke6bZsNWJ/Fya/vWUIWzpwMuewrw6HL/rnPo1Q63R9w==" saltValue="7YWT+kuApjMCLSmb5qZC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412031</v>
      </c>
      <c r="D6" s="19">
        <f t="shared" si="3"/>
        <v>46</v>
      </c>
      <c r="E6" s="19">
        <f t="shared" si="3"/>
        <v>17</v>
      </c>
      <c r="F6" s="19">
        <f t="shared" si="3"/>
        <v>1</v>
      </c>
      <c r="G6" s="19">
        <f t="shared" si="3"/>
        <v>0</v>
      </c>
      <c r="H6" s="19" t="str">
        <f t="shared" si="3"/>
        <v>佐賀県　鳥栖市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55.17</v>
      </c>
      <c r="P6" s="20">
        <f t="shared" si="3"/>
        <v>99.7</v>
      </c>
      <c r="Q6" s="20">
        <f t="shared" si="3"/>
        <v>101.06</v>
      </c>
      <c r="R6" s="20">
        <f t="shared" si="3"/>
        <v>2475</v>
      </c>
      <c r="S6" s="20">
        <f t="shared" si="3"/>
        <v>74537</v>
      </c>
      <c r="T6" s="20">
        <f t="shared" si="3"/>
        <v>71.72</v>
      </c>
      <c r="U6" s="20">
        <f t="shared" si="3"/>
        <v>1039.28</v>
      </c>
      <c r="V6" s="20">
        <f t="shared" si="3"/>
        <v>74003</v>
      </c>
      <c r="W6" s="20">
        <f t="shared" si="3"/>
        <v>22.94</v>
      </c>
      <c r="X6" s="20">
        <f t="shared" si="3"/>
        <v>3225.94</v>
      </c>
      <c r="Y6" s="21">
        <f>IF(Y7="",NA(),Y7)</f>
        <v>115.97</v>
      </c>
      <c r="Z6" s="21">
        <f t="shared" ref="Z6:AH6" si="4">IF(Z7="",NA(),Z7)</f>
        <v>118.12</v>
      </c>
      <c r="AA6" s="21">
        <f t="shared" si="4"/>
        <v>117.74</v>
      </c>
      <c r="AB6" s="21">
        <f t="shared" si="4"/>
        <v>114.4</v>
      </c>
      <c r="AC6" s="21">
        <f t="shared" si="4"/>
        <v>109.61</v>
      </c>
      <c r="AD6" s="21">
        <f t="shared" si="4"/>
        <v>108.43</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7.42</v>
      </c>
      <c r="AQ6" s="21">
        <f t="shared" si="5"/>
        <v>4.72</v>
      </c>
      <c r="AR6" s="21">
        <f t="shared" si="5"/>
        <v>4.49</v>
      </c>
      <c r="AS6" s="21">
        <f t="shared" si="5"/>
        <v>5.41</v>
      </c>
      <c r="AT6" s="20" t="str">
        <f>IF(AT7="","",IF(AT7="-","【-】","【"&amp;SUBSTITUTE(TEXT(AT7,"#,##0.00"),"-","△")&amp;"】"))</f>
        <v>【3.15】</v>
      </c>
      <c r="AU6" s="21">
        <f>IF(AU7="",NA(),AU7)</f>
        <v>21.78</v>
      </c>
      <c r="AV6" s="21">
        <f t="shared" ref="AV6:BD6" si="6">IF(AV7="",NA(),AV7)</f>
        <v>30.82</v>
      </c>
      <c r="AW6" s="21">
        <f t="shared" si="6"/>
        <v>16.149999999999999</v>
      </c>
      <c r="AX6" s="21">
        <f t="shared" si="6"/>
        <v>23.52</v>
      </c>
      <c r="AY6" s="21">
        <f t="shared" si="6"/>
        <v>32.799999999999997</v>
      </c>
      <c r="AZ6" s="21">
        <f t="shared" si="6"/>
        <v>54.32</v>
      </c>
      <c r="BA6" s="21">
        <f t="shared" si="6"/>
        <v>68.180000000000007</v>
      </c>
      <c r="BB6" s="21">
        <f t="shared" si="6"/>
        <v>67.930000000000007</v>
      </c>
      <c r="BC6" s="21">
        <f t="shared" si="6"/>
        <v>68.53</v>
      </c>
      <c r="BD6" s="21">
        <f t="shared" si="6"/>
        <v>69.180000000000007</v>
      </c>
      <c r="BE6" s="20" t="str">
        <f>IF(BE7="","",IF(BE7="-","【-】","【"&amp;SUBSTITUTE(TEXT(BE7,"#,##0.00"),"-","△")&amp;"】"))</f>
        <v>【73.44】</v>
      </c>
      <c r="BF6" s="21">
        <f>IF(BF7="",NA(),BF7)</f>
        <v>1323.67</v>
      </c>
      <c r="BG6" s="21">
        <f t="shared" ref="BG6:BO6" si="7">IF(BG7="",NA(),BG7)</f>
        <v>1347.45</v>
      </c>
      <c r="BH6" s="21">
        <f t="shared" si="7"/>
        <v>1343.73</v>
      </c>
      <c r="BI6" s="21">
        <f t="shared" si="7"/>
        <v>1283.18</v>
      </c>
      <c r="BJ6" s="21">
        <f t="shared" si="7"/>
        <v>1038.57</v>
      </c>
      <c r="BK6" s="21">
        <f t="shared" si="7"/>
        <v>1000.94</v>
      </c>
      <c r="BL6" s="21">
        <f t="shared" si="7"/>
        <v>847.44</v>
      </c>
      <c r="BM6" s="21">
        <f t="shared" si="7"/>
        <v>857.88</v>
      </c>
      <c r="BN6" s="21">
        <f t="shared" si="7"/>
        <v>825.1</v>
      </c>
      <c r="BO6" s="21">
        <f t="shared" si="7"/>
        <v>789.87</v>
      </c>
      <c r="BP6" s="20" t="str">
        <f>IF(BP7="","",IF(BP7="-","【-】","【"&amp;SUBSTITUTE(TEXT(BP7,"#,##0.00"),"-","△")&amp;"】"))</f>
        <v>【652.82】</v>
      </c>
      <c r="BQ6" s="21">
        <f>IF(BQ7="",NA(),BQ7)</f>
        <v>110.38</v>
      </c>
      <c r="BR6" s="21">
        <f t="shared" ref="BR6:BZ6" si="8">IF(BR7="",NA(),BR7)</f>
        <v>100</v>
      </c>
      <c r="BS6" s="21">
        <f t="shared" si="8"/>
        <v>99.71</v>
      </c>
      <c r="BT6" s="21">
        <f t="shared" si="8"/>
        <v>100</v>
      </c>
      <c r="BU6" s="21">
        <f t="shared" si="8"/>
        <v>100</v>
      </c>
      <c r="BV6" s="21">
        <f t="shared" si="8"/>
        <v>93.77</v>
      </c>
      <c r="BW6" s="21">
        <f t="shared" si="8"/>
        <v>94.69</v>
      </c>
      <c r="BX6" s="21">
        <f t="shared" si="8"/>
        <v>94.97</v>
      </c>
      <c r="BY6" s="21">
        <f t="shared" si="8"/>
        <v>97.07</v>
      </c>
      <c r="BZ6" s="21">
        <f t="shared" si="8"/>
        <v>98.06</v>
      </c>
      <c r="CA6" s="20" t="str">
        <f>IF(CA7="","",IF(CA7="-","【-】","【"&amp;SUBSTITUTE(TEXT(CA7,"#,##0.00"),"-","△")&amp;"】"))</f>
        <v>【97.61】</v>
      </c>
      <c r="CB6" s="21">
        <f>IF(CB7="",NA(),CB7)</f>
        <v>139.4</v>
      </c>
      <c r="CC6" s="21">
        <f t="shared" ref="CC6:CK6" si="9">IF(CC7="",NA(),CC7)</f>
        <v>153.03</v>
      </c>
      <c r="CD6" s="21">
        <f t="shared" si="9"/>
        <v>150</v>
      </c>
      <c r="CE6" s="21">
        <f t="shared" si="9"/>
        <v>150.22</v>
      </c>
      <c r="CF6" s="21">
        <f t="shared" si="9"/>
        <v>150.82</v>
      </c>
      <c r="CG6" s="21">
        <f t="shared" si="9"/>
        <v>165.57</v>
      </c>
      <c r="CH6" s="21">
        <f t="shared" si="9"/>
        <v>159.78</v>
      </c>
      <c r="CI6" s="21">
        <f t="shared" si="9"/>
        <v>159.49</v>
      </c>
      <c r="CJ6" s="21">
        <f t="shared" si="9"/>
        <v>157.81</v>
      </c>
      <c r="CK6" s="21">
        <f t="shared" si="9"/>
        <v>157.37</v>
      </c>
      <c r="CL6" s="20" t="str">
        <f>IF(CL7="","",IF(CL7="-","【-】","【"&amp;SUBSTITUTE(TEXT(CL7,"#,##0.00"),"-","△")&amp;"】"))</f>
        <v>【138.29】</v>
      </c>
      <c r="CM6" s="21">
        <f>IF(CM7="",NA(),CM7)</f>
        <v>71.97</v>
      </c>
      <c r="CN6" s="21">
        <f t="shared" ref="CN6:CV6" si="10">IF(CN7="",NA(),CN7)</f>
        <v>73.22</v>
      </c>
      <c r="CO6" s="21">
        <f t="shared" si="10"/>
        <v>76.22</v>
      </c>
      <c r="CP6" s="21">
        <f t="shared" si="10"/>
        <v>69.260000000000005</v>
      </c>
      <c r="CQ6" s="21">
        <f t="shared" si="10"/>
        <v>69.7</v>
      </c>
      <c r="CR6" s="21">
        <f t="shared" si="10"/>
        <v>59.19</v>
      </c>
      <c r="CS6" s="21">
        <f t="shared" si="10"/>
        <v>68.31</v>
      </c>
      <c r="CT6" s="21">
        <f t="shared" si="10"/>
        <v>65.28</v>
      </c>
      <c r="CU6" s="21">
        <f t="shared" si="10"/>
        <v>64.92</v>
      </c>
      <c r="CV6" s="21">
        <f t="shared" si="10"/>
        <v>64.14</v>
      </c>
      <c r="CW6" s="20" t="str">
        <f>IF(CW7="","",IF(CW7="-","【-】","【"&amp;SUBSTITUTE(TEXT(CW7,"#,##0.00"),"-","△")&amp;"】"))</f>
        <v>【59.10】</v>
      </c>
      <c r="CX6" s="21">
        <f>IF(CX7="",NA(),CX7)</f>
        <v>92</v>
      </c>
      <c r="CY6" s="21">
        <f t="shared" ref="CY6:DG6" si="11">IF(CY7="",NA(),CY7)</f>
        <v>91.94</v>
      </c>
      <c r="CZ6" s="21">
        <f t="shared" si="11"/>
        <v>91.99</v>
      </c>
      <c r="DA6" s="21">
        <f t="shared" si="11"/>
        <v>92.39</v>
      </c>
      <c r="DB6" s="21">
        <f t="shared" si="11"/>
        <v>92.62</v>
      </c>
      <c r="DC6" s="21">
        <f t="shared" si="11"/>
        <v>86.66</v>
      </c>
      <c r="DD6" s="21">
        <f t="shared" si="11"/>
        <v>92.62</v>
      </c>
      <c r="DE6" s="21">
        <f t="shared" si="11"/>
        <v>92.72</v>
      </c>
      <c r="DF6" s="21">
        <f t="shared" si="11"/>
        <v>92.88</v>
      </c>
      <c r="DG6" s="21">
        <f t="shared" si="11"/>
        <v>92.9</v>
      </c>
      <c r="DH6" s="20" t="str">
        <f>IF(DH7="","",IF(DH7="-","【-】","【"&amp;SUBSTITUTE(TEXT(DH7,"#,##0.00"),"-","△")&amp;"】"))</f>
        <v>【95.82】</v>
      </c>
      <c r="DI6" s="21">
        <f>IF(DI7="",NA(),DI7)</f>
        <v>26.03</v>
      </c>
      <c r="DJ6" s="21">
        <f t="shared" ref="DJ6:DR6" si="12">IF(DJ7="",NA(),DJ7)</f>
        <v>27.53</v>
      </c>
      <c r="DK6" s="21">
        <f t="shared" si="12"/>
        <v>29.33</v>
      </c>
      <c r="DL6" s="21">
        <f t="shared" si="12"/>
        <v>31.15</v>
      </c>
      <c r="DM6" s="21">
        <f t="shared" si="12"/>
        <v>33.32</v>
      </c>
      <c r="DN6" s="21">
        <f t="shared" si="12"/>
        <v>17.350000000000001</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412031</v>
      </c>
      <c r="D7" s="23">
        <v>46</v>
      </c>
      <c r="E7" s="23">
        <v>17</v>
      </c>
      <c r="F7" s="23">
        <v>1</v>
      </c>
      <c r="G7" s="23">
        <v>0</v>
      </c>
      <c r="H7" s="23" t="s">
        <v>95</v>
      </c>
      <c r="I7" s="23" t="s">
        <v>96</v>
      </c>
      <c r="J7" s="23" t="s">
        <v>97</v>
      </c>
      <c r="K7" s="23" t="s">
        <v>98</v>
      </c>
      <c r="L7" s="23" t="s">
        <v>99</v>
      </c>
      <c r="M7" s="23" t="s">
        <v>100</v>
      </c>
      <c r="N7" s="24" t="s">
        <v>101</v>
      </c>
      <c r="O7" s="24">
        <v>55.17</v>
      </c>
      <c r="P7" s="24">
        <v>99.7</v>
      </c>
      <c r="Q7" s="24">
        <v>101.06</v>
      </c>
      <c r="R7" s="24">
        <v>2475</v>
      </c>
      <c r="S7" s="24">
        <v>74537</v>
      </c>
      <c r="T7" s="24">
        <v>71.72</v>
      </c>
      <c r="U7" s="24">
        <v>1039.28</v>
      </c>
      <c r="V7" s="24">
        <v>74003</v>
      </c>
      <c r="W7" s="24">
        <v>22.94</v>
      </c>
      <c r="X7" s="24">
        <v>3225.94</v>
      </c>
      <c r="Y7" s="24">
        <v>115.97</v>
      </c>
      <c r="Z7" s="24">
        <v>118.12</v>
      </c>
      <c r="AA7" s="24">
        <v>117.74</v>
      </c>
      <c r="AB7" s="24">
        <v>114.4</v>
      </c>
      <c r="AC7" s="24">
        <v>109.61</v>
      </c>
      <c r="AD7" s="24">
        <v>108.43</v>
      </c>
      <c r="AE7" s="24">
        <v>106.99</v>
      </c>
      <c r="AF7" s="24">
        <v>107.85</v>
      </c>
      <c r="AG7" s="24">
        <v>108.04</v>
      </c>
      <c r="AH7" s="24">
        <v>107.49</v>
      </c>
      <c r="AI7" s="24">
        <v>106.11</v>
      </c>
      <c r="AJ7" s="24">
        <v>0</v>
      </c>
      <c r="AK7" s="24">
        <v>0</v>
      </c>
      <c r="AL7" s="24">
        <v>0</v>
      </c>
      <c r="AM7" s="24">
        <v>0</v>
      </c>
      <c r="AN7" s="24">
        <v>0</v>
      </c>
      <c r="AO7" s="24">
        <v>12.89</v>
      </c>
      <c r="AP7" s="24">
        <v>7.42</v>
      </c>
      <c r="AQ7" s="24">
        <v>4.72</v>
      </c>
      <c r="AR7" s="24">
        <v>4.49</v>
      </c>
      <c r="AS7" s="24">
        <v>5.41</v>
      </c>
      <c r="AT7" s="24">
        <v>3.15</v>
      </c>
      <c r="AU7" s="24">
        <v>21.78</v>
      </c>
      <c r="AV7" s="24">
        <v>30.82</v>
      </c>
      <c r="AW7" s="24">
        <v>16.149999999999999</v>
      </c>
      <c r="AX7" s="24">
        <v>23.52</v>
      </c>
      <c r="AY7" s="24">
        <v>32.799999999999997</v>
      </c>
      <c r="AZ7" s="24">
        <v>54.32</v>
      </c>
      <c r="BA7" s="24">
        <v>68.180000000000007</v>
      </c>
      <c r="BB7" s="24">
        <v>67.930000000000007</v>
      </c>
      <c r="BC7" s="24">
        <v>68.53</v>
      </c>
      <c r="BD7" s="24">
        <v>69.180000000000007</v>
      </c>
      <c r="BE7" s="24">
        <v>73.44</v>
      </c>
      <c r="BF7" s="24">
        <v>1323.67</v>
      </c>
      <c r="BG7" s="24">
        <v>1347.45</v>
      </c>
      <c r="BH7" s="24">
        <v>1343.73</v>
      </c>
      <c r="BI7" s="24">
        <v>1283.18</v>
      </c>
      <c r="BJ7" s="24">
        <v>1038.57</v>
      </c>
      <c r="BK7" s="24">
        <v>1000.94</v>
      </c>
      <c r="BL7" s="24">
        <v>847.44</v>
      </c>
      <c r="BM7" s="24">
        <v>857.88</v>
      </c>
      <c r="BN7" s="24">
        <v>825.1</v>
      </c>
      <c r="BO7" s="24">
        <v>789.87</v>
      </c>
      <c r="BP7" s="24">
        <v>652.82000000000005</v>
      </c>
      <c r="BQ7" s="24">
        <v>110.38</v>
      </c>
      <c r="BR7" s="24">
        <v>100</v>
      </c>
      <c r="BS7" s="24">
        <v>99.71</v>
      </c>
      <c r="BT7" s="24">
        <v>100</v>
      </c>
      <c r="BU7" s="24">
        <v>100</v>
      </c>
      <c r="BV7" s="24">
        <v>93.77</v>
      </c>
      <c r="BW7" s="24">
        <v>94.69</v>
      </c>
      <c r="BX7" s="24">
        <v>94.97</v>
      </c>
      <c r="BY7" s="24">
        <v>97.07</v>
      </c>
      <c r="BZ7" s="24">
        <v>98.06</v>
      </c>
      <c r="CA7" s="24">
        <v>97.61</v>
      </c>
      <c r="CB7" s="24">
        <v>139.4</v>
      </c>
      <c r="CC7" s="24">
        <v>153.03</v>
      </c>
      <c r="CD7" s="24">
        <v>150</v>
      </c>
      <c r="CE7" s="24">
        <v>150.22</v>
      </c>
      <c r="CF7" s="24">
        <v>150.82</v>
      </c>
      <c r="CG7" s="24">
        <v>165.57</v>
      </c>
      <c r="CH7" s="24">
        <v>159.78</v>
      </c>
      <c r="CI7" s="24">
        <v>159.49</v>
      </c>
      <c r="CJ7" s="24">
        <v>157.81</v>
      </c>
      <c r="CK7" s="24">
        <v>157.37</v>
      </c>
      <c r="CL7" s="24">
        <v>138.29</v>
      </c>
      <c r="CM7" s="24">
        <v>71.97</v>
      </c>
      <c r="CN7" s="24">
        <v>73.22</v>
      </c>
      <c r="CO7" s="24">
        <v>76.22</v>
      </c>
      <c r="CP7" s="24">
        <v>69.260000000000005</v>
      </c>
      <c r="CQ7" s="24">
        <v>69.7</v>
      </c>
      <c r="CR7" s="24">
        <v>59.19</v>
      </c>
      <c r="CS7" s="24">
        <v>68.31</v>
      </c>
      <c r="CT7" s="24">
        <v>65.28</v>
      </c>
      <c r="CU7" s="24">
        <v>64.92</v>
      </c>
      <c r="CV7" s="24">
        <v>64.14</v>
      </c>
      <c r="CW7" s="24">
        <v>59.1</v>
      </c>
      <c r="CX7" s="24">
        <v>92</v>
      </c>
      <c r="CY7" s="24">
        <v>91.94</v>
      </c>
      <c r="CZ7" s="24">
        <v>91.99</v>
      </c>
      <c r="DA7" s="24">
        <v>92.39</v>
      </c>
      <c r="DB7" s="24">
        <v>92.62</v>
      </c>
      <c r="DC7" s="24">
        <v>86.66</v>
      </c>
      <c r="DD7" s="24">
        <v>92.62</v>
      </c>
      <c r="DE7" s="24">
        <v>92.72</v>
      </c>
      <c r="DF7" s="24">
        <v>92.88</v>
      </c>
      <c r="DG7" s="24">
        <v>92.9</v>
      </c>
      <c r="DH7" s="24">
        <v>95.82</v>
      </c>
      <c r="DI7" s="24">
        <v>26.03</v>
      </c>
      <c r="DJ7" s="24">
        <v>27.53</v>
      </c>
      <c r="DK7" s="24">
        <v>29.33</v>
      </c>
      <c r="DL7" s="24">
        <v>31.15</v>
      </c>
      <c r="DM7" s="24">
        <v>33.32</v>
      </c>
      <c r="DN7" s="24">
        <v>17.350000000000001</v>
      </c>
      <c r="DO7" s="24">
        <v>26.36</v>
      </c>
      <c r="DP7" s="24">
        <v>23.79</v>
      </c>
      <c r="DQ7" s="24">
        <v>25.66</v>
      </c>
      <c r="DR7" s="24">
        <v>27.46</v>
      </c>
      <c r="DS7" s="24">
        <v>39.74</v>
      </c>
      <c r="DT7" s="24">
        <v>0</v>
      </c>
      <c r="DU7" s="24">
        <v>0</v>
      </c>
      <c r="DV7" s="24">
        <v>0</v>
      </c>
      <c r="DW7" s="24">
        <v>0</v>
      </c>
      <c r="DX7" s="24">
        <v>0</v>
      </c>
      <c r="DY7" s="24">
        <v>0.01</v>
      </c>
      <c r="DZ7" s="24">
        <v>1.43</v>
      </c>
      <c r="EA7" s="24">
        <v>1.22</v>
      </c>
      <c r="EB7" s="24">
        <v>1.61</v>
      </c>
      <c r="EC7" s="24">
        <v>2.08</v>
      </c>
      <c r="ED7" s="24">
        <v>7.62</v>
      </c>
      <c r="EE7" s="24">
        <v>0</v>
      </c>
      <c r="EF7" s="24">
        <v>0</v>
      </c>
      <c r="EG7" s="24">
        <v>0</v>
      </c>
      <c r="EH7" s="24">
        <v>0</v>
      </c>
      <c r="EI7" s="24">
        <v>0</v>
      </c>
      <c r="EJ7" s="24">
        <v>0.09</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2024-02-06T04:58:05Z</cp:lastPrinted>
  <dcterms:created xsi:type="dcterms:W3CDTF">2023-12-12T00:51:39Z</dcterms:created>
  <dcterms:modified xsi:type="dcterms:W3CDTF">2024-02-06T23:41:58Z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