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管理課\共有\調査関係\庁内\Ｒ6\財政課\【0213〆】令和５年度決算「経営比較分析表」の分析等について\"/>
    </mc:Choice>
  </mc:AlternateContent>
  <xr:revisionPtr revIDLastSave="0" documentId="13_ncr:1_{49EF1E2D-E29E-4AA3-A8A2-8D9461A34A49}" xr6:coauthVersionLast="47" xr6:coauthVersionMax="47" xr10:uidLastSave="{00000000-0000-0000-0000-000000000000}"/>
  <workbookProtection workbookAlgorithmName="SHA-512" workbookHashValue="9XeCLlvLiWRL6WyY//i+BTWA4CimP5mvKkyD9RDOBqOyJaGKnBpngyUOwHm3Y40qfP3t+4vDX09w3RpS0uJHnQ==" workbookSaltValue="3W9r1QjHZOYIMTO3G7Hu+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G85" i="4"/>
  <c r="AT10" i="4"/>
  <c r="I10" i="4"/>
  <c r="AL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<sst xmlns="http://schemas.openxmlformats.org/spreadsheetml/2006/main" count="231" uniqueCount="116">
  <si>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</si>
  <si>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</si>
  <si>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</si>
  <si>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</si>
  <si>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</si>
  <si>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</si>
  <si>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</si>
  <si>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</si>
  <si>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</si>
  <si>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</si>
  <si>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</si>
  <si>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</si>
  <si>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</si>
  <si>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</si>
  <si>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</si>
  <si>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</si>
  <si>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</si>
  <si>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</si>
  <si>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</si>
  <si>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</si>
  <si>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</si>
  <si>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</si>
  <si>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</si>
  <si>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</si>
  <si>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</si>
  <si>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</si>
  <si>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</si>
  <si>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</si>
  <si>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</si>
  <si>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</si>
  <si>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</si>
  <si>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</si>
  <si>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</si>
  <si>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</si>
  <si>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</si>
  <si>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</si>
  <si>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</si>
  <si>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</si>
  <si>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</si>
  <si>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</si>
  <si>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</si>
  <si>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</si>
  <si>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</si>
  <si>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</si>
  <si>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</si>
  <si>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</si>
  <si>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</si>
  <si>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</si>
  <si>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</si>
  <si>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</si>
  <si>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</si>
  <si>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</si>
  <si>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</si>
  <si>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</si>
  <si>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</si>
  <si>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</si>
  <si>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</si>
  <si>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</si>
  <si>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</si>
  <si>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</si>
  <si>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</si>
  <si>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</si>
  <si>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</si>
  <si>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</si>
  <si>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</si>
  <si>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</si>
  <si>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</si>
  <si>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</si>
  <si>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</si>
  <si>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</si>
  <si>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</si>
  <si>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</si>
  <si>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</si>
  <si>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</si>
  <si>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</si>
  <si>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</si>
  <si>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</si>
  <si>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</si>
  <si>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</si>
  <si>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</si>
  <si>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</si>
  <si>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</si>
  <si>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</si>
  <si>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</si>
  <si>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</si>
  <si>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</si>
  <si>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</si>
  <si>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</si>
  <si>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</si>
  <si>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</si>
  <si>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</si>
  <si>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</si>
  <si>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</si>
  <si>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</si>
  <si>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</si>
  <si>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</si>
  <si>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</si>
  <si>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</si>
  <si>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</si>
  <si>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</si>
  <si>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</si>
  <si>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</si>
  <si>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</si>
  <si>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</si>
  <si>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</si>
  <si>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</si>
  <si>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</si>
  <si>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</si>
  <si>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</si>
  <si>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</si>
  <si>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</si>
  <si>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</si>
  <si>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</si>
  <si>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は１００％を超えており、経費回収率については、近年は新型コロナウイルス感染症の影響が大きかった令和２年度を除き１００％以上であるため、汚水処理に要した費用を使用料収入で賄えている状況である。また汚水処理原価については類似団体平均より低廉であり、経営の健全性・効率性については良好な水準である。
　一方、令和５年度末の企業債残高が約１７８億円であるため企業債残高対事業規模比率については全国平均よりも劣位な状況である。本市においては面的整備が概ね完了しているため、今後の企業債残高は減少していく見込みである。
　現金などの流動資産の割合を示す流動比率については、全国平均より劣位な状況であり、今後は計画的な資金の確保が必要である。</t>
    <rPh sb="1" eb="5">
      <t>ケイジョウシュウシ</t>
    </rPh>
    <rPh sb="5" eb="7">
      <t>ヒリツ</t>
    </rPh>
    <rPh sb="13" eb="14">
      <t>コ</t>
    </rPh>
    <rPh sb="30" eb="32">
      <t>キンネン</t>
    </rPh>
    <rPh sb="33" eb="35">
      <t>シンガタ</t>
    </rPh>
    <rPh sb="42" eb="45">
      <t>カンセンショウ</t>
    </rPh>
    <rPh sb="46" eb="48">
      <t>エイキョウ</t>
    </rPh>
    <rPh sb="49" eb="50">
      <t>オオ</t>
    </rPh>
    <rPh sb="54" eb="56">
      <t>レイワ</t>
    </rPh>
    <rPh sb="57" eb="59">
      <t>ネンド</t>
    </rPh>
    <rPh sb="60" eb="61">
      <t>ノゾ</t>
    </rPh>
    <rPh sb="66" eb="68">
      <t>イジョウ</t>
    </rPh>
    <rPh sb="74" eb="78">
      <t>オスイショリ</t>
    </rPh>
    <rPh sb="79" eb="80">
      <t>ヨウ</t>
    </rPh>
    <rPh sb="82" eb="84">
      <t>ヒヨウ</t>
    </rPh>
    <rPh sb="85" eb="88">
      <t>シヨウリョウ</t>
    </rPh>
    <rPh sb="88" eb="90">
      <t>シュウニュウ</t>
    </rPh>
    <rPh sb="91" eb="92">
      <t>マカナ</t>
    </rPh>
    <rPh sb="96" eb="98">
      <t>ジョウキョウ</t>
    </rPh>
    <rPh sb="104" eb="108">
      <t>オスイショリ</t>
    </rPh>
    <rPh sb="108" eb="110">
      <t>ゲンカ</t>
    </rPh>
    <rPh sb="115" eb="119">
      <t>ルイジダンタイ</t>
    </rPh>
    <rPh sb="123" eb="125">
      <t>テイレン</t>
    </rPh>
    <rPh sb="129" eb="131">
      <t>ケイエイ</t>
    </rPh>
    <rPh sb="132" eb="135">
      <t>ケンゼンセイ</t>
    </rPh>
    <rPh sb="136" eb="138">
      <t>コウリツ</t>
    </rPh>
    <rPh sb="138" eb="139">
      <t>セイ</t>
    </rPh>
    <rPh sb="144" eb="146">
      <t>リョウコウ</t>
    </rPh>
    <rPh sb="147" eb="149">
      <t>スイジュン</t>
    </rPh>
    <rPh sb="155" eb="157">
      <t>イッポウ</t>
    </rPh>
    <rPh sb="215" eb="217">
      <t>ホンシ</t>
    </rPh>
    <rPh sb="238" eb="240">
      <t>コンゴ</t>
    </rPh>
    <rPh sb="241" eb="244">
      <t>キギョウサイ</t>
    </rPh>
    <rPh sb="244" eb="246">
      <t>ザンダカ</t>
    </rPh>
    <rPh sb="262" eb="264">
      <t>ゲンキン</t>
    </rPh>
    <rPh sb="267" eb="269">
      <t>リュウドウ</t>
    </rPh>
    <rPh sb="269" eb="271">
      <t>シサン</t>
    </rPh>
    <rPh sb="272" eb="274">
      <t>ワリアイ</t>
    </rPh>
    <rPh sb="275" eb="276">
      <t>シメ</t>
    </rPh>
    <rPh sb="293" eb="295">
      <t>レツイ</t>
    </rPh>
    <rPh sb="296" eb="298">
      <t>ジョウキョウ</t>
    </rPh>
    <rPh sb="302" eb="304">
      <t>コンゴ</t>
    </rPh>
    <rPh sb="305" eb="308">
      <t>ケイカクテキ</t>
    </rPh>
    <rPh sb="309" eb="311">
      <t>シキン</t>
    </rPh>
    <rPh sb="312" eb="314">
      <t>カクホ</t>
    </rPh>
    <rPh sb="315" eb="317">
      <t>ヒツヨウ</t>
    </rPh>
    <phoneticPr fontId="4"/>
  </si>
  <si>
    <t>　平成２年に下水道の供用を開始しており、現時点では管渠老朽化率は０％となっている。今後も安定した下水道事業を継続していくため、現在、管渠をはじめとした施設の老朽化対策や耐震化対策を行っている。
　また、有形固定資産減価償却率が年々増加しており、今後はストックマネジメント計画及び経営戦略に基づいた、計画的な老朽化対策を進めていく必要がある。</t>
    <rPh sb="41" eb="43">
      <t>コンゴ</t>
    </rPh>
    <rPh sb="122" eb="124">
      <t>コンゴ</t>
    </rPh>
    <rPh sb="137" eb="138">
      <t>オヨ</t>
    </rPh>
    <rPh sb="139" eb="143">
      <t>ケイエイセンリャク</t>
    </rPh>
    <rPh sb="144" eb="145">
      <t>モト</t>
    </rPh>
    <rPh sb="149" eb="152">
      <t>ケイカクテキ</t>
    </rPh>
    <rPh sb="159" eb="160">
      <t>スス</t>
    </rPh>
    <rPh sb="164" eb="166">
      <t>ヒツヨウ</t>
    </rPh>
    <phoneticPr fontId="4"/>
  </si>
  <si>
    <t>　面的整備は概ね完了し、今後は維持管理及び施設の老朽化・耐震化対策が主な事業となっていく。現在、使用者数は増加しているものの、施設の老朽化・耐震化対策に多額の事業費用を今後見込んでいる。
　将来、人口が減少し使用料収入が減少していくことが予想されるため、今後は経営戦略に基づき、ストックマネジメント事業など施設の老朽化対策を行い、更なる経費削減に努め、適切な事業運営を推進していくことが必要である。</t>
    <rPh sb="6" eb="7">
      <t>オオム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</si>
</sst>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3A-4188-A146-B2431F0F2D9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593A-4188-A146-B2431F0F2D9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73.22</c:v>
                </c:pt>
                <c:pt idx="1">
                  <c:v>76.22</c:v>
                </c:pt>
                <c:pt idx="2">
                  <c:v>69.260000000000005</c:v>
                </c:pt>
                <c:pt idx="3">
                  <c:v>69.7</c:v>
                </c:pt>
                <c:pt idx="4">
                  <c:v>66.02</c:v>
                </c:pt>
              </c:numCache>
            </c:numRef>
          </c:val>
          <c:extLst>
            <c:ext xmlns:c16="http://schemas.microsoft.com/office/drawing/2014/chart" uri="{C3380CC4-5D6E-409C-BE32-E72D297353CC}">
              <c16:uniqueId val="{00000000-CE31-4931-8C5E-C462629FBA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CE31-4931-8C5E-C462629FBA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91.94</c:v>
                </c:pt>
                <c:pt idx="1">
                  <c:v>91.99</c:v>
                </c:pt>
                <c:pt idx="2">
                  <c:v>92.39</c:v>
                </c:pt>
                <c:pt idx="3">
                  <c:v>92.62</c:v>
                </c:pt>
                <c:pt idx="4">
                  <c:v>92.78</c:v>
                </c:pt>
              </c:numCache>
            </c:numRef>
          </c:val>
          <c:extLst>
            <c:ext xmlns:c16="http://schemas.microsoft.com/office/drawing/2014/chart" uri="{C3380CC4-5D6E-409C-BE32-E72D297353CC}">
              <c16:uniqueId val="{00000000-8AF2-4A90-884E-F967FA8B1A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AF2-4A90-884E-F967FA8B1A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118.12</c:v>
                </c:pt>
                <c:pt idx="1">
                  <c:v>117.74</c:v>
                </c:pt>
                <c:pt idx="2">
                  <c:v>114.4</c:v>
                </c:pt>
                <c:pt idx="3">
                  <c:v>109.61</c:v>
                </c:pt>
                <c:pt idx="4">
                  <c:v>107.33</c:v>
                </c:pt>
              </c:numCache>
            </c:numRef>
          </c:val>
          <c:extLst>
            <c:ext xmlns:c16="http://schemas.microsoft.com/office/drawing/2014/chart" uri="{C3380CC4-5D6E-409C-BE32-E72D297353CC}">
              <c16:uniqueId val="{00000000-3CB3-4FB2-9943-5C4AE2FC598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3CB3-4FB2-9943-5C4AE2FC598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27.53</c:v>
                </c:pt>
                <c:pt idx="1">
                  <c:v>29.33</c:v>
                </c:pt>
                <c:pt idx="2">
                  <c:v>31.15</c:v>
                </c:pt>
                <c:pt idx="3">
                  <c:v>33.32</c:v>
                </c:pt>
                <c:pt idx="4">
                  <c:v>35.08</c:v>
                </c:pt>
              </c:numCache>
            </c:numRef>
          </c:val>
          <c:extLst>
            <c:ext xmlns:c16="http://schemas.microsoft.com/office/drawing/2014/chart" uri="{C3380CC4-5D6E-409C-BE32-E72D297353CC}">
              <c16:uniqueId val="{00000000-2562-4782-A44A-BCC337EDFB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2562-4782-A44A-BCC337EDFB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B7-4DFC-A090-F98D7F2E09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23B7-4DFC-A090-F98D7F2E09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C-465A-9FBE-ECDA467983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7D7C-465A-9FBE-ECDA467983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30.82</c:v>
                </c:pt>
                <c:pt idx="1">
                  <c:v>16.149999999999999</c:v>
                </c:pt>
                <c:pt idx="2">
                  <c:v>23.52</c:v>
                </c:pt>
                <c:pt idx="3">
                  <c:v>32.799999999999997</c:v>
                </c:pt>
                <c:pt idx="4">
                  <c:v>39.15</c:v>
                </c:pt>
              </c:numCache>
            </c:numRef>
          </c:val>
          <c:extLst>
            <c:ext xmlns:c16="http://schemas.microsoft.com/office/drawing/2014/chart" uri="{C3380CC4-5D6E-409C-BE32-E72D297353CC}">
              <c16:uniqueId val="{00000000-3552-4B0C-A1B1-D605C39C96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3552-4B0C-A1B1-D605C39C96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1347.45</c:v>
                </c:pt>
                <c:pt idx="1">
                  <c:v>1343.73</c:v>
                </c:pt>
                <c:pt idx="2">
                  <c:v>1283.18</c:v>
                </c:pt>
                <c:pt idx="3">
                  <c:v>1038.57</c:v>
                </c:pt>
                <c:pt idx="4">
                  <c:v>881.72</c:v>
                </c:pt>
              </c:numCache>
            </c:numRef>
          </c:val>
          <c:extLst>
            <c:ext xmlns:c16="http://schemas.microsoft.com/office/drawing/2014/chart" uri="{C3380CC4-5D6E-409C-BE32-E72D297353CC}">
              <c16:uniqueId val="{00000000-FD32-4347-912F-EC48F7DCAD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FD32-4347-912F-EC48F7DCAD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99.71</c:v>
                </c:pt>
                <c:pt idx="2">
                  <c:v>100</c:v>
                </c:pt>
                <c:pt idx="3">
                  <c:v>100</c:v>
                </c:pt>
                <c:pt idx="4">
                  <c:v>100</c:v>
                </c:pt>
              </c:numCache>
            </c:numRef>
          </c:val>
          <c:extLst>
            <c:ext xmlns:c16="http://schemas.microsoft.com/office/drawing/2014/chart" uri="{C3380CC4-5D6E-409C-BE32-E72D297353CC}">
              <c16:uniqueId val="{00000000-99B7-4529-8748-04ED7E6AD0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99B7-4529-8748-04ED7E6AD0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153.03</c:v>
                </c:pt>
                <c:pt idx="1">
                  <c:v>150</c:v>
                </c:pt>
                <c:pt idx="2">
                  <c:v>150.22</c:v>
                </c:pt>
                <c:pt idx="3">
                  <c:v>150.82</c:v>
                </c:pt>
                <c:pt idx="4">
                  <c:v>151.13999999999999</c:v>
                </c:pt>
              </c:numCache>
            </c:numRef>
          </c:val>
          <c:extLst>
            <c:ext xmlns:c16="http://schemas.microsoft.com/office/drawing/2014/chart" uri="{C3380CC4-5D6E-409C-BE32-E72D297353CC}">
              <c16:uniqueId val="{00000000-F946-4AEE-9E01-0244CD5AD9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F946-4AEE-9E01-0244CD5AD9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佐賀県　鳥栖市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74492</v>
      </c>
      <c r="AM8" s="36"/>
      <c r="AN8" s="36"/>
      <c r="AO8" s="36"/>
      <c r="AP8" s="36"/>
      <c r="AQ8" s="36"/>
      <c r="AR8" s="36"/>
      <c r="AS8" s="36"/>
      <c r="AT8" s="37">
        <f>データ!T6</f>
        <v>71.72</v>
      </c>
      <c r="AU8" s="37"/>
      <c r="AV8" s="37"/>
      <c r="AW8" s="37"/>
      <c r="AX8" s="37"/>
      <c r="AY8" s="37"/>
      <c r="AZ8" s="37"/>
      <c r="BA8" s="37"/>
      <c r="BB8" s="37">
        <f>データ!U6</f>
        <v>1038.6500000000001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55.48</v>
      </c>
      <c r="J10" s="37"/>
      <c r="K10" s="37"/>
      <c r="L10" s="37"/>
      <c r="M10" s="37"/>
      <c r="N10" s="37"/>
      <c r="O10" s="37"/>
      <c r="P10" s="37">
        <f>データ!P6</f>
        <v>99.7</v>
      </c>
      <c r="Q10" s="37"/>
      <c r="R10" s="37"/>
      <c r="S10" s="37"/>
      <c r="T10" s="37"/>
      <c r="U10" s="37"/>
      <c r="V10" s="37"/>
      <c r="W10" s="37">
        <f>データ!Q6</f>
        <v>101.28</v>
      </c>
      <c r="X10" s="37"/>
      <c r="Y10" s="37"/>
      <c r="Z10" s="37"/>
      <c r="AA10" s="37"/>
      <c r="AB10" s="37"/>
      <c r="AC10" s="37"/>
      <c r="AD10" s="36">
        <f>データ!R6</f>
        <v>2475</v>
      </c>
      <c r="AE10" s="36"/>
      <c r="AF10" s="36"/>
      <c r="AG10" s="36"/>
      <c r="AH10" s="36"/>
      <c r="AI10" s="36"/>
      <c r="AJ10" s="36"/>
      <c r="AK10" s="2"/>
      <c r="AL10" s="36">
        <f>データ!V6</f>
        <v>73846</v>
      </c>
      <c r="AM10" s="36"/>
      <c r="AN10" s="36"/>
      <c r="AO10" s="36"/>
      <c r="AP10" s="36"/>
      <c r="AQ10" s="36"/>
      <c r="AR10" s="36"/>
      <c r="AS10" s="36"/>
      <c r="AT10" s="37">
        <f>データ!W6</f>
        <v>22.94</v>
      </c>
      <c r="AU10" s="37"/>
      <c r="AV10" s="37"/>
      <c r="AW10" s="37"/>
      <c r="AX10" s="37"/>
      <c r="AY10" s="37"/>
      <c r="AZ10" s="37"/>
      <c r="BA10" s="37"/>
      <c r="BB10" s="37">
        <f>データ!X6</f>
        <v>3219.09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WPBHx9p8HNEUK8kdfcUmuwMT9nY9TypvP3Dkq06NE86Yb6gB0U04uoR8s8TDgglBnf6LsLBqyb50bW9sOLfSQ==" saltValue="J0rQf2CbETkBQ8MEqPVnp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412031</v>
      </c>
      <c r="D6" s="19">
        <f t="shared" si="3"/>
        <v>46</v>
      </c>
      <c r="E6" s="19">
        <f t="shared" si="3"/>
        <v>17</v>
      </c>
      <c r="F6" s="19">
        <f t="shared" si="3"/>
        <v>1</v>
      </c>
      <c r="G6" s="19">
        <f t="shared" si="3"/>
        <v>0</v>
      </c>
      <c r="H6" s="19" t="str">
        <f t="shared" si="3"/>
        <v>佐賀県　鳥栖市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55.48</v>
      </c>
      <c r="P6" s="20">
        <f t="shared" si="3"/>
        <v>99.7</v>
      </c>
      <c r="Q6" s="20">
        <f t="shared" si="3"/>
        <v>101.28</v>
      </c>
      <c r="R6" s="20">
        <f t="shared" si="3"/>
        <v>2475</v>
      </c>
      <c r="S6" s="20">
        <f t="shared" si="3"/>
        <v>74492</v>
      </c>
      <c r="T6" s="20">
        <f t="shared" si="3"/>
        <v>71.72</v>
      </c>
      <c r="U6" s="20">
        <f t="shared" si="3"/>
        <v>1038.6500000000001</v>
      </c>
      <c r="V6" s="20">
        <f t="shared" si="3"/>
        <v>73846</v>
      </c>
      <c r="W6" s="20">
        <f t="shared" si="3"/>
        <v>22.94</v>
      </c>
      <c r="X6" s="20">
        <f t="shared" si="3"/>
        <v>3219.09</v>
      </c>
      <c r="Y6" s="21">
        <f>IF(Y7="",NA(),Y7)</f>
        <v>118.12</v>
      </c>
      <c r="Z6" s="21">
        <f t="shared" ref="Z6:AH6" si="4">IF(Z7="",NA(),Z7)</f>
        <v>117.74</v>
      </c>
      <c r="AA6" s="21">
        <f t="shared" si="4"/>
        <v>114.4</v>
      </c>
      <c r="AB6" s="21">
        <f t="shared" si="4"/>
        <v>109.61</v>
      </c>
      <c r="AC6" s="21">
        <f t="shared" si="4"/>
        <v>107.33</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30.82</v>
      </c>
      <c r="AV6" s="21">
        <f t="shared" ref="AV6:BD6" si="6">IF(AV7="",NA(),AV7)</f>
        <v>16.149999999999999</v>
      </c>
      <c r="AW6" s="21">
        <f t="shared" si="6"/>
        <v>23.52</v>
      </c>
      <c r="AX6" s="21">
        <f t="shared" si="6"/>
        <v>32.799999999999997</v>
      </c>
      <c r="AY6" s="21">
        <f t="shared" si="6"/>
        <v>39.15</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1347.45</v>
      </c>
      <c r="BG6" s="21">
        <f t="shared" ref="BG6:BO6" si="7">IF(BG7="",NA(),BG7)</f>
        <v>1343.73</v>
      </c>
      <c r="BH6" s="21">
        <f t="shared" si="7"/>
        <v>1283.18</v>
      </c>
      <c r="BI6" s="21">
        <f t="shared" si="7"/>
        <v>1038.57</v>
      </c>
      <c r="BJ6" s="21">
        <f t="shared" si="7"/>
        <v>881.72</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99.71</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153.03</v>
      </c>
      <c r="CC6" s="21">
        <f t="shared" ref="CC6:CK6" si="9">IF(CC7="",NA(),CC7)</f>
        <v>150</v>
      </c>
      <c r="CD6" s="21">
        <f t="shared" si="9"/>
        <v>150.22</v>
      </c>
      <c r="CE6" s="21">
        <f t="shared" si="9"/>
        <v>150.82</v>
      </c>
      <c r="CF6" s="21">
        <f t="shared" si="9"/>
        <v>151.13999999999999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73.22</v>
      </c>
      <c r="CN6" s="21">
        <f t="shared" ref="CN6:CV6" si="10">IF(CN7="",NA(),CN7)</f>
        <v>76.22</v>
      </c>
      <c r="CO6" s="21">
        <f t="shared" si="10"/>
        <v>69.260000000000005</v>
      </c>
      <c r="CP6" s="21">
        <f t="shared" si="10"/>
        <v>69.7</v>
      </c>
      <c r="CQ6" s="21">
        <f t="shared" si="10"/>
        <v>66.02</v>
      </c>
      <c r="CR6" s="21">
        <f t="shared" si="10"/>
        <v>68.31</v>
      </c>
      <c r="CS6" s="21">
        <f t="shared" si="10"/>
        <v>65.28</v>
      </c>
      <c r="CT6" s="21">
        <f t="shared" si="10"/>
        <v>64.92</v>
      </c>
      <c r="CU6" s="21">
        <f t="shared" si="10"/>
        <v>64.14</v>
      </c>
      <c r="CV6" s="21">
        <f t="shared" si="10"/>
        <v>63.71</v>
      </c>
      <c r="CW6" s="20" t="str">
        <f>IF(CW7="","",IF(CW7="-","【-】","【"&amp;SUBSTITUTE(TEXT(CW7,"#,##0.00"),"-","△")&amp;"】"))</f>
        <v>【58.94】</v>
      </c>
      <c r="CX6" s="21">
        <f>IF(CX7="",NA(),CX7)</f>
        <v>91.94</v>
      </c>
      <c r="CY6" s="21">
        <f t="shared" ref="CY6:DG6" si="11">IF(CY7="",NA(),CY7)</f>
        <v>91.99</v>
      </c>
      <c r="CZ6" s="21">
        <f t="shared" si="11"/>
        <v>92.39</v>
      </c>
      <c r="DA6" s="21">
        <f t="shared" si="11"/>
        <v>92.62</v>
      </c>
      <c r="DB6" s="21">
        <f t="shared" si="11"/>
        <v>92.78</v>
      </c>
      <c r="DC6" s="21">
        <f t="shared" si="11"/>
        <v>92.62</v>
      </c>
      <c r="DD6" s="21">
        <f t="shared" si="11"/>
        <v>92.72</v>
      </c>
      <c r="DE6" s="21">
        <f t="shared" si="11"/>
        <v>92.88</v>
      </c>
      <c r="DF6" s="21">
        <f t="shared" si="11"/>
        <v>92.9</v>
      </c>
      <c r="DG6" s="21">
        <f t="shared" si="11"/>
        <v>92.89</v>
      </c>
      <c r="DH6" s="20" t="str">
        <f>IF(DH7="","",IF(DH7="-","【-】","【"&amp;SUBSTITUTE(TEXT(DH7,"#,##0.00"),"-","△")&amp;"】"))</f>
        <v>【95.91】</v>
      </c>
      <c r="DI6" s="21">
        <f>IF(DI7="",NA(),DI7)</f>
        <v>27.53</v>
      </c>
      <c r="DJ6" s="21">
        <f t="shared" ref="DJ6:DR6" si="12">IF(DJ7="",NA(),DJ7)</f>
        <v>29.33</v>
      </c>
      <c r="DK6" s="21">
        <f t="shared" si="12"/>
        <v>31.15</v>
      </c>
      <c r="DL6" s="21">
        <f t="shared" si="12"/>
        <v>33.32</v>
      </c>
      <c r="DM6" s="21">
        <f t="shared" si="12"/>
        <v>35.08</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412031</v>
      </c>
      <c r="D7" s="23">
        <v>46</v>
      </c>
      <c r="E7" s="23">
        <v>17</v>
      </c>
      <c r="F7" s="23">
        <v>1</v>
      </c>
      <c r="G7" s="23">
        <v>0</v>
      </c>
      <c r="H7" s="23" t="s">
        <v>96</v>
      </c>
      <c r="I7" s="23" t="s">
        <v>97</v>
      </c>
      <c r="J7" s="23" t="s">
        <v>98</v>
      </c>
      <c r="K7" s="23" t="s">
        <v>99</v>
      </c>
      <c r="L7" s="23" t="s">
        <v>100</v>
      </c>
      <c r="M7" s="23" t="s">
        <v>101</v>
      </c>
      <c r="N7" s="24" t="s">
        <v>102</v>
      </c>
      <c r="O7" s="24">
        <v>55.48</v>
      </c>
      <c r="P7" s="24">
        <v>99.7</v>
      </c>
      <c r="Q7" s="24">
        <v>101.28</v>
      </c>
      <c r="R7" s="24">
        <v>2475</v>
      </c>
      <c r="S7" s="24">
        <v>74492</v>
      </c>
      <c r="T7" s="24">
        <v>71.72</v>
      </c>
      <c r="U7" s="24">
        <v>1038.6500000000001</v>
      </c>
      <c r="V7" s="24">
        <v>73846</v>
      </c>
      <c r="W7" s="24">
        <v>22.94</v>
      </c>
      <c r="X7" s="24">
        <v>3219.09</v>
      </c>
      <c r="Y7" s="24">
        <v>118.12</v>
      </c>
      <c r="Z7" s="24">
        <v>117.74</v>
      </c>
      <c r="AA7" s="24">
        <v>114.4</v>
      </c>
      <c r="AB7" s="24">
        <v>109.61</v>
      </c>
      <c r="AC7" s="24">
        <v>107.33</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30.82</v>
      </c>
      <c r="AV7" s="24">
        <v>16.149999999999999</v>
      </c>
      <c r="AW7" s="24">
        <v>23.52</v>
      </c>
      <c r="AX7" s="24">
        <v>32.799999999999997</v>
      </c>
      <c r="AY7" s="24">
        <v>39.15</v>
      </c>
      <c r="AZ7" s="24">
        <v>68.180000000000007</v>
      </c>
      <c r="BA7" s="24">
        <v>67.930000000000007</v>
      </c>
      <c r="BB7" s="24">
        <v>68.53</v>
      </c>
      <c r="BC7" s="24">
        <v>69.180000000000007</v>
      </c>
      <c r="BD7" s="24">
        <v>76.319999999999993</v>
      </c>
      <c r="BE7" s="24">
        <v>78.430000000000007</v>
      </c>
      <c r="BF7" s="24">
        <v>1347.45</v>
      </c>
      <c r="BG7" s="24">
        <v>1343.73</v>
      </c>
      <c r="BH7" s="24">
        <v>1283.18</v>
      </c>
      <c r="BI7" s="24">
        <v>1038.57</v>
      </c>
      <c r="BJ7" s="24">
        <v>881.72</v>
      </c>
      <c r="BK7" s="24">
        <v>847.44</v>
      </c>
      <c r="BL7" s="24">
        <v>857.88</v>
      </c>
      <c r="BM7" s="24">
        <v>825.1</v>
      </c>
      <c r="BN7" s="24">
        <v>789.87</v>
      </c>
      <c r="BO7" s="24">
        <v>749.43</v>
      </c>
      <c r="BP7" s="24">
        <v>630.82000000000005</v>
      </c>
      <c r="BQ7" s="24">
        <v>100</v>
      </c>
      <c r="BR7" s="24">
        <v>99.71</v>
      </c>
      <c r="BS7" s="24">
        <v>100</v>
      </c>
      <c r="BT7" s="24">
        <v>100</v>
      </c>
      <c r="BU7" s="24">
        <v>100</v>
      </c>
      <c r="BV7" s="24">
        <v>94.69</v>
      </c>
      <c r="BW7" s="24">
        <v>94.97</v>
      </c>
      <c r="BX7" s="24">
        <v>97.07</v>
      </c>
      <c r="BY7" s="24">
        <v>98.06</v>
      </c>
      <c r="BZ7" s="24">
        <v>98.46</v>
      </c>
      <c r="CA7" s="24">
        <v>97.81</v>
      </c>
      <c r="CB7" s="24">
        <v>153.03</v>
      </c>
      <c r="CC7" s="24">
        <v>150</v>
      </c>
      <c r="CD7" s="24">
        <v>150.22</v>
      </c>
      <c r="CE7" s="24">
        <v>150.82</v>
      </c>
      <c r="CF7" s="24">
        <v>151.13999999999999</v>
      </c>
      <c r="CG7" s="24">
        <v>159.78</v>
      </c>
      <c r="CH7" s="24">
        <v>159.49</v>
      </c>
      <c r="CI7" s="24">
        <v>157.81</v>
      </c>
      <c r="CJ7" s="24">
        <v>157.37</v>
      </c>
      <c r="CK7" s="24">
        <v>157.44999999999999</v>
      </c>
      <c r="CL7" s="24">
        <v>138.75</v>
      </c>
      <c r="CM7" s="24">
        <v>73.22</v>
      </c>
      <c r="CN7" s="24">
        <v>76.22</v>
      </c>
      <c r="CO7" s="24">
        <v>69.260000000000005</v>
      </c>
      <c r="CP7" s="24">
        <v>69.7</v>
      </c>
      <c r="CQ7" s="24">
        <v>66.02</v>
      </c>
      <c r="CR7" s="24">
        <v>68.31</v>
      </c>
      <c r="CS7" s="24">
        <v>65.28</v>
      </c>
      <c r="CT7" s="24">
        <v>64.92</v>
      </c>
      <c r="CU7" s="24">
        <v>64.14</v>
      </c>
      <c r="CV7" s="24">
        <v>63.71</v>
      </c>
      <c r="CW7" s="24">
        <v>58.94</v>
      </c>
      <c r="CX7" s="24">
        <v>91.94</v>
      </c>
      <c r="CY7" s="24">
        <v>91.99</v>
      </c>
      <c r="CZ7" s="24">
        <v>92.39</v>
      </c>
      <c r="DA7" s="24">
        <v>92.62</v>
      </c>
      <c r="DB7" s="24">
        <v>92.78</v>
      </c>
      <c r="DC7" s="24">
        <v>92.62</v>
      </c>
      <c r="DD7" s="24">
        <v>92.72</v>
      </c>
      <c r="DE7" s="24">
        <v>92.88</v>
      </c>
      <c r="DF7" s="24">
        <v>92.9</v>
      </c>
      <c r="DG7" s="24">
        <v>92.89</v>
      </c>
      <c r="DH7" s="24">
        <v>95.91</v>
      </c>
      <c r="DI7" s="24">
        <v>27.53</v>
      </c>
      <c r="DJ7" s="24">
        <v>29.33</v>
      </c>
      <c r="DK7" s="24">
        <v>31.15</v>
      </c>
      <c r="DL7" s="24">
        <v>33.32</v>
      </c>
      <c r="DM7" s="24">
        <v>35.08</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2025-01-24T07:06:56Z</dcterms:created>
  <dcterms:modified xsi:type="dcterms:W3CDTF">2025-02-13T08:23:56Z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