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42\Desktop\"/>
    </mc:Choice>
  </mc:AlternateContent>
  <xr:revisionPtr revIDLastSave="0" documentId="8_{0B41FA87-2622-47FA-839F-BE07349A3416}"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5" i="12" l="1"/>
  <c r="AA75" i="12"/>
  <c r="V75" i="12"/>
  <c r="Q75"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W34" i="10"/>
  <c r="C34" i="10"/>
  <c r="BW35" i="10" l="1"/>
  <c r="BW36" i="10" s="1"/>
  <c r="BW37" i="10" s="1"/>
  <c r="BW38" i="10" s="1"/>
  <c r="BW39" i="10" s="1"/>
  <c r="BW40" i="10" s="1"/>
  <c r="BW41" i="10" s="1"/>
  <c r="BW42" i="10" s="1"/>
  <c r="BW43"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l="1"/>
</calcChain>
</file>

<file path=xl/sharedStrings.xml><?xml version="1.0" encoding="utf-8"?>
<sst xmlns="http://schemas.openxmlformats.org/spreadsheetml/2006/main" count="1021" uniqueCount="563">
  <si>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</si>
  <si>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</si>
  <si>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</si>
  <si>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</si>
  <si>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</si>
  <si>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</si>
  <si>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</si>
  <si>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</si>
  <si>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</si>
  <si>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</si>
  <si>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</si>
  <si>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</si>
  <si>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</si>
  <si>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</si>
  <si>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</si>
  <si>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</si>
  <si>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</si>
  <si>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</si>
  <si>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</si>
  <si>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</si>
  <si>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</si>
  <si>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</si>
  <si>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</si>
  <si>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</si>
  <si>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</si>
  <si>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</si>
  <si>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</si>
  <si>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</si>
  <si>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</si>
  <si>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</si>
  <si>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</si>
  <si>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</si>
  <si>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</si>
  <si>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</si>
  <si>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</si>
  <si>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</si>
  <si>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</si>
  <si>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</si>
  <si>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</si>
  <si>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</si>
  <si>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</si>
  <si>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</si>
  <si>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</si>
  <si>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</si>
  <si>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</si>
  <si>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</si>
  <si>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</si>
  <si>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</si>
  <si>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</si>
  <si>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</si>
  <si>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</si>
  <si>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</si>
  <si>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</si>
  <si>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</si>
  <si>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</si>
  <si>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</si>
  <si>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</si>
  <si>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</si>
  <si>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</si>
  <si>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</si>
  <si>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</si>
  <si>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</si>
  <si>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</si>
  <si>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</si>
  <si>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</si>
  <si>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</si>
  <si>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</si>
  <si>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</si>
  <si>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</si>
  <si>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</si>
  <si>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</si>
  <si>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</si>
  <si>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</si>
  <si>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</si>
  <si>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</si>
  <si>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</si>
  <si>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</si>
  <si>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</si>
  <si>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</si>
  <si>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</si>
  <si>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</si>
  <si>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</si>
  <si>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</si>
  <si>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</si>
  <si>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</si>
  <si>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</si>
  <si>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</si>
  <si>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</si>
  <si>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</si>
  <si>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</si>
  <si>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</si>
  <si>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</si>
  <si>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</si>
  <si>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</si>
  <si>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</si>
  <si>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</si>
  <si>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</si>
  <si>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</si>
  <si>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</si>
  <si>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</si>
  <si>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</si>
  <si>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</si>
  <si>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</si>
  <si>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</si>
  <si>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</si>
  <si>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</si>
  <si>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</si>
  <si>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</si>
  <si>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</si>
  <si>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</si>
  <si>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</si>
  <si>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</si>
  <si>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</si>
  <si>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</si>
  <si>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</si>
  <si>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</si>
  <si>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</si>
  <si>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</si>
  <si>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</si>
  <si>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</si>
  <si>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</si>
  <si>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</si>
  <si>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</si>
  <si>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</si>
  <si>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</si>
  <si>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</si>
  <si>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</si>
  <si>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</si>
  <si>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</si>
  <si>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</si>
  <si>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</si>
  <si>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</si>
  <si>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</si>
  <si>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</si>
  <si>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</si>
  <si>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</si>
  <si>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</si>
  <si>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</si>
  <si>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</si>
  <si>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</si>
  <si>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</si>
  <si>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</si>
  <si>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</si>
  <si>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</si>
  <si>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</si>
  <si>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</si>
  <si>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</si>
  <si>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</si>
  <si>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</si>
  <si>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</si>
  <si>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</si>
  <si>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</si>
  <si>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</si>
  <si>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</si>
  <si>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</si>
  <si>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</si>
  <si>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</si>
  <si>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</si>
  <si>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</si>
  <si>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</si>
  <si>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</si>
  <si>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</si>
  <si>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</si>
  <si>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</si>
  <si>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</si>
  <si>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</si>
  <si>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</si>
  <si>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</si>
  <si>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</si>
  <si>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</si>
  <si>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</si>
  <si>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</si>
  <si>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</si>
  <si>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</si>
  <si>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</si>
  <si>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</si>
  <si>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</si>
  <si>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</si>
  <si>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</si>
  <si>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</si>
  <si>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</si>
  <si>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</si>
  <si>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</si>
  <si>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</si>
  <si>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</si>
  <si>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</si>
  <si>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</si>
  <si>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</si>
  <si>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</si>
  <si>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</si>
  <si>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</si>
  <si>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</si>
  <si>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</si>
  <si>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</si>
  <si>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</si>
  <si>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</si>
  <si>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</si>
  <si>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</si>
  <si>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</si>
  <si>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</si>
  <si>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</si>
  <si>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</si>
  <si>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</si>
  <si>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佐賀県鳥栖市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</si>
  <si>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</si>
  <si>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</si>
  <si>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</si>
  <si>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</si>
  <si>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</si>
  <si>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</si>
  <si>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</si>
  <si>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</si>
  <si>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</si>
  <si>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</si>
  <si>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</si>
  <si>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</si>
  <si>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</si>
  <si>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</si>
  <si>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</si>
  <si>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</si>
  <si>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</si>
  <si>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</si>
  <si>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</si>
  <si>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</si>
  <si>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</si>
  <si>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</si>
  <si>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</si>
  <si>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</si>
  <si>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</si>
  <si>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</si>
  <si>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</si>
  <si>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</si>
  <si>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</si>
  <si>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</si>
  <si>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</si>
  <si>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</si>
  <si>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</si>
  <si>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</si>
  <si>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</si>
  <si>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</si>
  <si>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</si>
  <si>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</si>
  <si>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</si>
  <si>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</si>
  <si>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</si>
  <si>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</si>
  <si>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</si>
  <si>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</si>
  <si>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</si>
  <si>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</si>
  <si>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</si>
  <si>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</si>
  <si>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</si>
  <si>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</si>
  <si>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</si>
  <si>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</si>
  <si>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</si>
  <si>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</si>
  <si>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</si>
  <si>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</si>
  <si>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</si>
  <si>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</si>
  <si>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</si>
  <si>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</si>
  <si>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</si>
  <si>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</si>
  <si>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</si>
  <si>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</si>
  <si>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</si>
  <si>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</si>
  <si>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</si>
  <si>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</si>
  <si>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</si>
  <si>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</si>
  <si>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</si>
  <si>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</si>
  <si>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</si>
  <si>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</si>
  <si>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</si>
  <si>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</si>
  <si>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</si>
  <si>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</si>
  <si>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</si>
  <si>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</si>
  <si>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</si>
  <si>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</si>
  <si>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</si>
  <si>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</si>
  <si>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</si>
  <si>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</si>
  <si>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</si>
  <si>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</si>
  <si>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</si>
  <si>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</si>
  <si>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</si>
  <si>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</si>
  <si>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</si>
  <si>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</si>
  <si>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</si>
  <si>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</si>
  <si>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</si>
  <si>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</si>
  <si>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</si>
  <si>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</si>
  <si>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</si>
  <si>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</si>
  <si>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</si>
  <si>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</si>
  <si>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</si>
  <si>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</si>
  <si>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</si>
  <si>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</si>
  <si>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</si>
  <si>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</si>
  <si>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</si>
  <si>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</si>
  <si>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</si>
  <si>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</si>
  <si>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</si>
  <si>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</si>
  <si>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</si>
  <si>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</si>
  <si>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</si>
  <si>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</si>
  <si>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</si>
  <si>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</si>
  <si>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</si>
  <si>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</si>
  <si>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</si>
  <si>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</si>
  <si>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</si>
  <si>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</si>
  <si>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</si>
  <si>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</si>
  <si>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</si>
  <si>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</si>
  <si>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</si>
  <si>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</si>
  <si>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</si>
  <si>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</si>
  <si>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</si>
  <si>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</si>
  <si>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</si>
  <si>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</si>
  <si>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</si>
  <si>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</si>
  <si>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</si>
  <si>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</si>
  <si>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</si>
  <si>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</si>
  <si>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</si>
  <si>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</si>
  <si>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</si>
  <si>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</si>
  <si>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佐賀県鳥栖市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</si>
  <si>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</si>
  <si>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</si>
  <si>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</si>
  <si>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</si>
  <si>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</si>
  <si>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</si>
  <si>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</si>
  <si>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</si>
  <si>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</si>
  <si>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</si>
  <si>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</si>
  <si>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</si>
  <si>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</si>
  <si>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</si>
  <si>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</si>
  <si>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</si>
  <si>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</si>
  <si>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</si>
  <si>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</si>
  <si>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</si>
  <si>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</si>
  <si>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</si>
  <si>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</si>
  <si>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</si>
  <si>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</si>
  <si>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</si>
  <si>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</si>
  <si>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</si>
  <si>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</si>
  <si>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</si>
  <si>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</si>
  <si>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</si>
  <si>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</si>
  <si>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</si>
  <si>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</si>
  <si>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</si>
  <si>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</si>
  <si>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</si>
  <si>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産業団地造成特別会計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</si>
  <si>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</si>
  <si>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</si>
  <si>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</si>
  <si>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</si>
  <si>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</si>
  <si>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</si>
  <si>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</si>
  <si>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</si>
  <si>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</si>
  <si>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</si>
  <si>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</si>
  <si>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</si>
  <si>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</si>
  <si>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</si>
  <si>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</si>
  <si>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</si>
  <si>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</si>
  <si>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</si>
  <si>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</si>
  <si>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</si>
  <si>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</si>
  <si>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</si>
  <si>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</si>
  <si>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</si>
  <si>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</si>
  <si>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</si>
  <si>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</si>
  <si>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</si>
  <si>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</si>
  <si>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</si>
  <si>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</si>
  <si>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</si>
  <si>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</si>
  <si>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</si>
  <si>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</si>
  <si>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</si>
  <si>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</si>
  <si>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</si>
  <si>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</si>
  <si>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</si>
  <si>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</si>
  <si>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</si>
  <si>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</si>
  <si>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</si>
  <si>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</si>
  <si>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</si>
  <si>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</si>
  <si>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</si>
  <si>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</si>
  <si>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</si>
  <si>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</si>
  <si>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</si>
  <si>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</si>
  <si>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</si>
  <si>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</si>
  <si>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</si>
  <si>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</si>
  <si>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</si>
  <si>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</si>
  <si>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</si>
  <si>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</si>
  <si>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</si>
  <si>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</si>
  <si>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</si>
  <si>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</si>
  <si>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</si>
  <si>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</si>
  <si>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</si>
  <si>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</si>
  <si>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</si>
  <si>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</si>
  <si>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</si>
  <si>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</si>
  <si>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</si>
  <si>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</si>
  <si>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</si>
  <si>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</si>
  <si>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</si>
  <si>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</si>
  <si>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</si>
  <si>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</si>
  <si>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</si>
  <si>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</si>
  <si>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</si>
  <si>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</si>
  <si>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</si>
  <si>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</si>
  <si>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</si>
  <si>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</si>
  <si>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</si>
  <si>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</si>
  <si>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</si>
  <si>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</si>
  <si>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</si>
  <si>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</si>
  <si>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</si>
  <si>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</si>
  <si>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</si>
  <si>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</si>
  <si>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</si>
  <si>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</si>
  <si>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</si>
  <si>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</si>
  <si>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</si>
  <si>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</si>
  <si>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</si>
  <si>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</si>
  <si>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</si>
  <si>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</si>
  <si>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</si>
  <si>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</si>
  <si>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</si>
  <si>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</si>
  <si>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</si>
  <si>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</si>
  <si>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</si>
  <si>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</si>
  <si>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</si>
  <si>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</si>
  <si>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</si>
  <si>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</si>
  <si>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</si>
  <si>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</si>
  <si>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</si>
  <si>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</si>
  <si>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</si>
  <si>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</si>
  <si>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</si>
  <si>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</si>
  <si>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</si>
  <si>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</si>
  <si>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</si>
  <si>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</si>
  <si>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</si>
  <si>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</si>
  <si>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</si>
  <si>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6.60</t>
  </si>
  <si>
    <t>水道事業会計</t>
  </si>
  <si>
    <t>一般会計</t>
  </si>
  <si>
    <t>国民健康保険特別会計</t>
  </si>
  <si>
    <t>下水道事業会計</t>
  </si>
  <si>
    <t>後期高齢者医療特別会計</t>
  </si>
  <si>
    <t>産業団地造成特別会計</t>
  </si>
  <si>
    <t>その他会計（赤字）</t>
  </si>
  <si>
    <t>その他会計（黒字）</t>
  </si>
  <si>
    <t>R01</t>
    <phoneticPr fontId="5"/>
  </si>
  <si>
    <t>R02</t>
    <phoneticPr fontId="5"/>
  </si>
  <si>
    <t>R03</t>
    <phoneticPr fontId="5"/>
  </si>
  <si>
    <t>R04</t>
    <phoneticPr fontId="5"/>
  </si>
  <si>
    <t>R05</t>
    <phoneticPr fontId="5"/>
  </si>
  <si>
    <t>鳥栖市土地開発公社</t>
    <rPh sb="0" eb="3">
      <t>トスシ</t>
    </rPh>
    <rPh sb="3" eb="9">
      <t>トチカイハツコウシャ</t>
    </rPh>
    <phoneticPr fontId="2"/>
  </si>
  <si>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10"/>
  </si>
  <si>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10"/>
  </si>
  <si>
    <t>佐賀県後期高齢者連合・一般会計</t>
    <rPh sb="0" eb="3">
      <t>サガケン</t>
    </rPh>
    <rPh sb="3" eb="5">
      <t>コウキ</t>
    </rPh>
    <rPh sb="5" eb="8">
      <t>コウレイシャ</t>
    </rPh>
    <rPh sb="8" eb="10">
      <t>レンゴウ</t>
    </rPh>
    <rPh sb="11" eb="13">
      <t>イッパン</t>
    </rPh>
    <rPh sb="13" eb="15">
      <t>カイケイ</t>
    </rPh>
    <phoneticPr fontId="10"/>
  </si>
  <si>
    <t>佐賀県後期高齢者連合・後期高齢者医療特別会計</t>
    <rPh sb="11" eb="13">
      <t>コウキ</t>
    </rPh>
    <rPh sb="13" eb="16">
      <t>コウレイシャ</t>
    </rPh>
    <rPh sb="16" eb="18">
      <t>イリョウ</t>
    </rPh>
    <rPh sb="18" eb="20">
      <t>トクベツ</t>
    </rPh>
    <rPh sb="20" eb="22">
      <t>カイケイ</t>
    </rPh>
    <phoneticPr fontId="10"/>
  </si>
  <si>
    <t>鳥栖・三養基西部環境施設組合</t>
    <rPh sb="0" eb="2">
      <t>トス</t>
    </rPh>
    <rPh sb="3" eb="6">
      <t>ミヤキ</t>
    </rPh>
    <rPh sb="6" eb="8">
      <t>セイブ</t>
    </rPh>
    <rPh sb="8" eb="10">
      <t>カンキョウ</t>
    </rPh>
    <rPh sb="10" eb="12">
      <t>シセツ</t>
    </rPh>
    <rPh sb="12" eb="14">
      <t>クミアイ</t>
    </rPh>
    <phoneticPr fontId="10"/>
  </si>
  <si>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</si>
  <si>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10"/>
  </si>
  <si>
    <t>佐賀県競馬組合</t>
    <rPh sb="0" eb="3">
      <t>サガケン</t>
    </rPh>
    <rPh sb="3" eb="5">
      <t>ケイバ</t>
    </rPh>
    <rPh sb="5" eb="7">
      <t>クミアイ</t>
    </rPh>
    <phoneticPr fontId="10"/>
  </si>
  <si>
    <t>佐賀県市町総合事務組合・一般会計</t>
    <rPh sb="3" eb="4">
      <t>シ</t>
    </rPh>
    <rPh sb="4" eb="5">
      <t>マチ</t>
    </rPh>
    <rPh sb="5" eb="7">
      <t>ソウゴウ</t>
    </rPh>
    <rPh sb="7" eb="9">
      <t>ジム</t>
    </rPh>
    <rPh sb="9" eb="11">
      <t>クミアイ</t>
    </rPh>
    <rPh sb="12" eb="14">
      <t>イッパン</t>
    </rPh>
    <rPh sb="14" eb="16">
      <t>カイケイ</t>
    </rPh>
    <phoneticPr fontId="10"/>
  </si>
  <si>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10"/>
  </si>
  <si>
    <t>○</t>
    <phoneticPr fontId="2"/>
  </si>
  <si>
    <t>-</t>
    <phoneticPr fontId="2"/>
  </si>
  <si>
    <t>-</t>
    <phoneticPr fontId="2"/>
  </si>
  <si>
    <t>公共施設整備基金</t>
    <rPh sb="0" eb="4">
      <t>コウキョウシセツ</t>
    </rPh>
    <rPh sb="4" eb="8">
      <t>セイビキキン</t>
    </rPh>
    <phoneticPr fontId="5"/>
  </si>
  <si>
    <t>都市開発基金</t>
    <rPh sb="0" eb="6">
      <t>トシカイハツキキン</t>
    </rPh>
    <phoneticPr fontId="2"/>
  </si>
  <si>
    <t>退職手当基金</t>
    <rPh sb="0" eb="6">
      <t>タイショクテアテキキン</t>
    </rPh>
    <phoneticPr fontId="2"/>
  </si>
  <si>
    <t>九州新幹線減渇水被害対策基金</t>
    <rPh sb="0" eb="2">
      <t>キュウシュウ</t>
    </rPh>
    <rPh sb="2" eb="5">
      <t>シンカンセン</t>
    </rPh>
    <rPh sb="5" eb="6">
      <t>ゲン</t>
    </rPh>
    <rPh sb="6" eb="8">
      <t>カッスイ</t>
    </rPh>
    <rPh sb="8" eb="10">
      <t>ヒガイ</t>
    </rPh>
    <rPh sb="10" eb="12">
      <t>タイサク</t>
    </rPh>
    <rPh sb="12" eb="14">
      <t>キキン</t>
    </rPh>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</si>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</sst>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2C4-43BA-BD02-D77E37827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35674</c:v>
                </c:pt>
                <c:pt idx="1">
                  <c:v>45870</c:v>
                </c:pt>
                <c:pt idx="2">
                  <c:v>72717</c:v>
                </c:pt>
                <c:pt idx="3">
                  <c:v>120073</c:v>
                </c:pt>
                <c:pt idx="4">
                  <c:v>68709</c:v>
                </c:pt>
              </c:numCache>
            </c:numRef>
          </c:val>
          <c:smooth val="0"/>
          <c:extLst>
            <c:ext xmlns:c16="http://schemas.microsoft.com/office/drawing/2014/chart" uri="{C3380CC4-5D6E-409C-BE32-E72D297353CC}">
              <c16:uniqueId val="{00000001-A2C4-43BA-BD02-D77E378276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6.05</c:v>
                </c:pt>
                <c:pt idx="1">
                  <c:v>5.58</c:v>
                </c:pt>
                <c:pt idx="2">
                  <c:v>7.78</c:v>
                </c:pt>
                <c:pt idx="3">
                  <c:v>7.21</c:v>
                </c:pt>
                <c:pt idx="4">
                  <c:v>5.78</c:v>
                </c:pt>
              </c:numCache>
            </c:numRef>
          </c:val>
          <c:extLst>
            <c:ext xmlns:c16="http://schemas.microsoft.com/office/drawing/2014/chart" uri="{C3380CC4-5D6E-409C-BE32-E72D297353CC}">
              <c16:uniqueId val="{00000000-3237-4D8F-BBB1-1101091977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24.77</c:v>
                </c:pt>
                <c:pt idx="1">
                  <c:v>26.22</c:v>
                </c:pt>
                <c:pt idx="2">
                  <c:v>28.07</c:v>
                </c:pt>
                <c:pt idx="3">
                  <c:v>30.25</c:v>
                </c:pt>
                <c:pt idx="4">
                  <c:v>24</c:v>
                </c:pt>
              </c:numCache>
            </c:numRef>
          </c:val>
          <c:extLst>
            <c:ext xmlns:c16="http://schemas.microsoft.com/office/drawing/2014/chart" uri="{C3380CC4-5D6E-409C-BE32-E72D297353CC}">
              <c16:uniqueId val="{00000001-3237-4D8F-BBB1-1101091977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c:v>
                </c:pt>
                <c:pt idx="1">
                  <c:v>2.02</c:v>
                </c:pt>
                <c:pt idx="2">
                  <c:v>5.56</c:v>
                </c:pt>
                <c:pt idx="3">
                  <c:v>1.27</c:v>
                </c:pt>
                <c:pt idx="4">
                  <c:v>-6.6</c:v>
                </c:pt>
              </c:numCache>
            </c:numRef>
          </c:val>
          <c:smooth val="0"/>
          <c:extLst>
            <c:ext xmlns:c16="http://schemas.microsoft.com/office/drawing/2014/chart" uri="{C3380CC4-5D6E-409C-BE32-E72D297353CC}">
              <c16:uniqueId val="{00000002-3237-4D8F-BBB1-1101091977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6F-4420-A8C0-B9E977280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6F-4420-A8C0-B9E9772809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6F-4420-A8C0-B9E9772809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6F-4420-A8C0-B9E977280901}"/>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B6F-4420-A8C0-B9E97728090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0.15</c:v>
                </c:pt>
              </c:numCache>
            </c:numRef>
          </c:val>
          <c:extLst>
            <c:ext xmlns:c16="http://schemas.microsoft.com/office/drawing/2014/chart" uri="{C3380CC4-5D6E-409C-BE32-E72D297353CC}">
              <c16:uniqueId val="{00000005-4B6F-4420-A8C0-B9E97728090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0.77</c:v>
                </c:pt>
                <c:pt idx="4">
                  <c:v>#N/A</c:v>
                </c:pt>
                <c:pt idx="5">
                  <c:v>0.67</c:v>
                </c:pt>
                <c:pt idx="6">
                  <c:v>#N/A</c:v>
                </c:pt>
                <c:pt idx="7">
                  <c:v>0.65</c:v>
                </c:pt>
                <c:pt idx="8">
                  <c:v>#N/A</c:v>
                </c:pt>
                <c:pt idx="9">
                  <c:v>0.66</c:v>
                </c:pt>
              </c:numCache>
            </c:numRef>
          </c:val>
          <c:extLst>
            <c:ext xmlns:c16="http://schemas.microsoft.com/office/drawing/2014/chart" uri="{C3380CC4-5D6E-409C-BE32-E72D297353CC}">
              <c16:uniqueId val="{00000006-4B6F-4420-A8C0-B9E97728090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0.9</c:v>
                </c:pt>
                <c:pt idx="4">
                  <c:v>#N/A</c:v>
                </c:pt>
                <c:pt idx="5">
                  <c:v>1.34</c:v>
                </c:pt>
                <c:pt idx="6">
                  <c:v>#N/A</c:v>
                </c:pt>
                <c:pt idx="7">
                  <c:v>0.28999999999999998</c:v>
                </c:pt>
                <c:pt idx="8">
                  <c:v>#N/A</c:v>
                </c:pt>
                <c:pt idx="9">
                  <c:v>0.78</c:v>
                </c:pt>
              </c:numCache>
            </c:numRef>
          </c:val>
          <c:extLst>
            <c:ext xmlns:c16="http://schemas.microsoft.com/office/drawing/2014/chart" uri="{C3380CC4-5D6E-409C-BE32-E72D297353CC}">
              <c16:uniqueId val="{00000007-4B6F-4420-A8C0-B9E9772809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5.58</c:v>
                </c:pt>
                <c:pt idx="4">
                  <c:v>#N/A</c:v>
                </c:pt>
                <c:pt idx="5">
                  <c:v>7.78</c:v>
                </c:pt>
                <c:pt idx="6">
                  <c:v>#N/A</c:v>
                </c:pt>
                <c:pt idx="7">
                  <c:v>7.21</c:v>
                </c:pt>
                <c:pt idx="8">
                  <c:v>#N/A</c:v>
                </c:pt>
                <c:pt idx="9">
                  <c:v>5.77</c:v>
                </c:pt>
              </c:numCache>
            </c:numRef>
          </c:val>
          <c:extLst>
            <c:ext xmlns:c16="http://schemas.microsoft.com/office/drawing/2014/chart" uri="{C3380CC4-5D6E-409C-BE32-E72D297353CC}">
              <c16:uniqueId val="{00000008-4B6F-4420-A8C0-B9E9772809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11.35</c:v>
                </c:pt>
                <c:pt idx="2">
                  <c:v>#N/A</c:v>
                </c:pt>
                <c:pt idx="3">
                  <c:v>9.6199999999999992</c:v>
                </c:pt>
                <c:pt idx="4">
                  <c:v>#N/A</c:v>
                </c:pt>
                <c:pt idx="5">
                  <c:v>9.3000000000000007</c:v>
                </c:pt>
                <c:pt idx="6">
                  <c:v>#N/A</c:v>
                </c:pt>
                <c:pt idx="7">
                  <c:v>11.5</c:v>
                </c:pt>
                <c:pt idx="8">
                  <c:v>#N/A</c:v>
                </c:pt>
                <c:pt idx="9">
                  <c:v>10.64</c:v>
                </c:pt>
              </c:numCache>
            </c:numRef>
          </c:val>
          <c:extLst>
            <c:ext xmlns:c16="http://schemas.microsoft.com/office/drawing/2014/chart" uri="{C3380CC4-5D6E-409C-BE32-E72D297353CC}">
              <c16:uniqueId val="{00000009-4B6F-4420-A8C0-B9E9772809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2348</c:v>
                </c:pt>
                <c:pt idx="5">
                  <c:v>2338</c:v>
                </c:pt>
                <c:pt idx="8">
                  <c:v>2360</c:v>
                </c:pt>
                <c:pt idx="11">
                  <c:v>2296</c:v>
                </c:pt>
                <c:pt idx="14">
                  <c:v>2296</c:v>
                </c:pt>
              </c:numCache>
            </c:numRef>
          </c:val>
          <c:extLst>
            <c:ext xmlns:c16="http://schemas.microsoft.com/office/drawing/2014/chart" uri="{C3380CC4-5D6E-409C-BE32-E72D297353CC}">
              <c16:uniqueId val="{00000000-4E4C-4B35-876B-21B9E77CE5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4C-4B35-876B-21B9E77CE5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89</c:v>
                </c:pt>
                <c:pt idx="3">
                  <c:v>74</c:v>
                </c:pt>
                <c:pt idx="6">
                  <c:v>61</c:v>
                </c:pt>
                <c:pt idx="9">
                  <c:v>47</c:v>
                </c:pt>
                <c:pt idx="12">
                  <c:v>44</c:v>
                </c:pt>
              </c:numCache>
            </c:numRef>
          </c:val>
          <c:extLst>
            <c:ext xmlns:c16="http://schemas.microsoft.com/office/drawing/2014/chart" uri="{C3380CC4-5D6E-409C-BE32-E72D297353CC}">
              <c16:uniqueId val="{00000002-4E4C-4B35-876B-21B9E77CE5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46</c:v>
                </c:pt>
                <c:pt idx="6">
                  <c:v>46</c:v>
                </c:pt>
                <c:pt idx="9">
                  <c:v>39</c:v>
                </c:pt>
                <c:pt idx="12">
                  <c:v>43</c:v>
                </c:pt>
              </c:numCache>
            </c:numRef>
          </c:val>
          <c:extLst>
            <c:ext xmlns:c16="http://schemas.microsoft.com/office/drawing/2014/chart" uri="{C3380CC4-5D6E-409C-BE32-E72D297353CC}">
              <c16:uniqueId val="{00000003-4E4C-4B35-876B-21B9E77CE5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532</c:v>
                </c:pt>
                <c:pt idx="3">
                  <c:v>504</c:v>
                </c:pt>
                <c:pt idx="6">
                  <c:v>481</c:v>
                </c:pt>
                <c:pt idx="9">
                  <c:v>513</c:v>
                </c:pt>
                <c:pt idx="12">
                  <c:v>629</c:v>
                </c:pt>
              </c:numCache>
            </c:numRef>
          </c:val>
          <c:extLst>
            <c:ext xmlns:c16="http://schemas.microsoft.com/office/drawing/2014/chart" uri="{C3380CC4-5D6E-409C-BE32-E72D297353CC}">
              <c16:uniqueId val="{00000004-4E4C-4B35-876B-21B9E77CE5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4E4C-4B35-876B-21B9E77CE5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4C-4B35-876B-21B9E77CE5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1797</c:v>
                </c:pt>
                <c:pt idx="3">
                  <c:v>1749</c:v>
                </c:pt>
                <c:pt idx="6">
                  <c:v>1748</c:v>
                </c:pt>
                <c:pt idx="9">
                  <c:v>1758</c:v>
                </c:pt>
                <c:pt idx="12">
                  <c:v>1790</c:v>
                </c:pt>
              </c:numCache>
            </c:numRef>
          </c:val>
          <c:extLst>
            <c:ext xmlns:c16="http://schemas.microsoft.com/office/drawing/2014/chart" uri="{C3380CC4-5D6E-409C-BE32-E72D297353CC}">
              <c16:uniqueId val="{00000007-4E4C-4B35-876B-21B9E77CE5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55</c:v>
                </c:pt>
                <c:pt idx="5">
                  <c:v>#N/A</c:v>
                </c:pt>
                <c:pt idx="6">
                  <c:v>#N/A</c:v>
                </c:pt>
                <c:pt idx="7">
                  <c:v>-4</c:v>
                </c:pt>
                <c:pt idx="8">
                  <c:v>#N/A</c:v>
                </c:pt>
                <c:pt idx="9">
                  <c:v>#N/A</c:v>
                </c:pt>
                <c:pt idx="10">
                  <c:v>81</c:v>
                </c:pt>
                <c:pt idx="11">
                  <c:v>#N/A</c:v>
                </c:pt>
                <c:pt idx="12">
                  <c:v>#N/A</c:v>
                </c:pt>
                <c:pt idx="13">
                  <c:v>230</c:v>
                </c:pt>
                <c:pt idx="14">
                  <c:v>#N/A</c:v>
                </c:pt>
              </c:numCache>
            </c:numRef>
          </c:val>
          <c:smooth val="0"/>
          <c:extLst>
            <c:ext xmlns:c16="http://schemas.microsoft.com/office/drawing/2014/chart" uri="{C3380CC4-5D6E-409C-BE32-E72D297353CC}">
              <c16:uniqueId val="{00000008-4E4C-4B35-876B-21B9E77CE5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22917</c:v>
                </c:pt>
                <c:pt idx="5">
                  <c:v>22703</c:v>
                </c:pt>
                <c:pt idx="8">
                  <c:v>22877</c:v>
                </c:pt>
                <c:pt idx="11">
                  <c:v>23887</c:v>
                </c:pt>
                <c:pt idx="14">
                  <c:v>24479</c:v>
                </c:pt>
              </c:numCache>
            </c:numRef>
          </c:val>
          <c:extLst>
            <c:ext xmlns:c16="http://schemas.microsoft.com/office/drawing/2014/chart" uri="{C3380CC4-5D6E-409C-BE32-E72D297353CC}">
              <c16:uniqueId val="{00000000-FC27-4B19-9E0B-9B9297B6D8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4747</c:v>
                </c:pt>
                <c:pt idx="5">
                  <c:v>4304</c:v>
                </c:pt>
                <c:pt idx="8">
                  <c:v>4534</c:v>
                </c:pt>
                <c:pt idx="11">
                  <c:v>4656</c:v>
                </c:pt>
                <c:pt idx="14">
                  <c:v>4835</c:v>
                </c:pt>
              </c:numCache>
            </c:numRef>
          </c:val>
          <c:extLst>
            <c:ext xmlns:c16="http://schemas.microsoft.com/office/drawing/2014/chart" uri="{C3380CC4-5D6E-409C-BE32-E72D297353CC}">
              <c16:uniqueId val="{00000001-FC27-4B19-9E0B-9B9297B6D8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11084</c:v>
                </c:pt>
                <c:pt idx="5">
                  <c:v>11768</c:v>
                </c:pt>
                <c:pt idx="8">
                  <c:v>13804</c:v>
                </c:pt>
                <c:pt idx="11">
                  <c:v>14019</c:v>
                </c:pt>
                <c:pt idx="14">
                  <c:v>14161</c:v>
                </c:pt>
              </c:numCache>
            </c:numRef>
          </c:val>
          <c:extLst>
            <c:ext xmlns:c16="http://schemas.microsoft.com/office/drawing/2014/chart" uri="{C3380CC4-5D6E-409C-BE32-E72D297353CC}">
              <c16:uniqueId val="{00000002-FC27-4B19-9E0B-9B9297B6D8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4</c:v>
                </c:pt>
                <c:pt idx="3">
                  <c:v>0</c:v>
                </c:pt>
                <c:pt idx="6">
                  <c:v>90</c:v>
                </c:pt>
                <c:pt idx="9">
                  <c:v>0</c:v>
                </c:pt>
                <c:pt idx="12">
                  <c:v>0</c:v>
                </c:pt>
              </c:numCache>
            </c:numRef>
          </c:val>
          <c:extLst>
            <c:ext xmlns:c16="http://schemas.microsoft.com/office/drawing/2014/chart" uri="{C3380CC4-5D6E-409C-BE32-E72D297353CC}">
              <c16:uniqueId val="{00000003-FC27-4B19-9E0B-9B9297B6D8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27-4B19-9E0B-9B9297B6D8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2861</c:v>
                </c:pt>
                <c:pt idx="3">
                  <c:v>2659</c:v>
                </c:pt>
                <c:pt idx="6">
                  <c:v>2459</c:v>
                </c:pt>
                <c:pt idx="9">
                  <c:v>2259</c:v>
                </c:pt>
                <c:pt idx="12">
                  <c:v>2060</c:v>
                </c:pt>
              </c:numCache>
            </c:numRef>
          </c:val>
          <c:extLst>
            <c:ext xmlns:c16="http://schemas.microsoft.com/office/drawing/2014/chart" uri="{C3380CC4-5D6E-409C-BE32-E72D297353CC}">
              <c16:uniqueId val="{00000005-FC27-4B19-9E0B-9B9297B6D8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3245</c:v>
                </c:pt>
                <c:pt idx="3">
                  <c:v>3233</c:v>
                </c:pt>
                <c:pt idx="6">
                  <c:v>3249</c:v>
                </c:pt>
                <c:pt idx="9">
                  <c:v>3298</c:v>
                </c:pt>
                <c:pt idx="12">
                  <c:v>3429</c:v>
                </c:pt>
              </c:numCache>
            </c:numRef>
          </c:val>
          <c:extLst>
            <c:ext xmlns:c16="http://schemas.microsoft.com/office/drawing/2014/chart" uri="{C3380CC4-5D6E-409C-BE32-E72D297353CC}">
              <c16:uniqueId val="{00000006-FC27-4B19-9E0B-9B9297B6D8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142</c:v>
                </c:pt>
                <c:pt idx="6">
                  <c:v>293</c:v>
                </c:pt>
                <c:pt idx="9">
                  <c:v>1621</c:v>
                </c:pt>
                <c:pt idx="12">
                  <c:v>5145</c:v>
                </c:pt>
              </c:numCache>
            </c:numRef>
          </c:val>
          <c:extLst>
            <c:ext xmlns:c16="http://schemas.microsoft.com/office/drawing/2014/chart" uri="{C3380CC4-5D6E-409C-BE32-E72D297353CC}">
              <c16:uniqueId val="{00000007-FC27-4B19-9E0B-9B9297B6D8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6392</c:v>
                </c:pt>
                <c:pt idx="3">
                  <c:v>5323</c:v>
                </c:pt>
                <c:pt idx="6">
                  <c:v>5057</c:v>
                </c:pt>
                <c:pt idx="9">
                  <c:v>7118</c:v>
                </c:pt>
                <c:pt idx="12">
                  <c:v>5451</c:v>
                </c:pt>
              </c:numCache>
            </c:numRef>
          </c:val>
          <c:extLst>
            <c:ext xmlns:c16="http://schemas.microsoft.com/office/drawing/2014/chart" uri="{C3380CC4-5D6E-409C-BE32-E72D297353CC}">
              <c16:uniqueId val="{00000008-FC27-4B19-9E0B-9B9297B6D8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368</c:v>
                </c:pt>
                <c:pt idx="3">
                  <c:v>300</c:v>
                </c:pt>
                <c:pt idx="6">
                  <c:v>245</c:v>
                </c:pt>
                <c:pt idx="9">
                  <c:v>202</c:v>
                </c:pt>
                <c:pt idx="12">
                  <c:v>162</c:v>
                </c:pt>
              </c:numCache>
            </c:numRef>
          </c:val>
          <c:extLst>
            <c:ext xmlns:c16="http://schemas.microsoft.com/office/drawing/2014/chart" uri="{C3380CC4-5D6E-409C-BE32-E72D297353CC}">
              <c16:uniqueId val="{00000009-FC27-4B19-9E0B-9B9297B6D8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17604</c:v>
                </c:pt>
                <c:pt idx="3">
                  <c:v>17797</c:v>
                </c:pt>
                <c:pt idx="6">
                  <c:v>19444</c:v>
                </c:pt>
                <c:pt idx="9">
                  <c:v>23036</c:v>
                </c:pt>
                <c:pt idx="12">
                  <c:v>23161</c:v>
                </c:pt>
              </c:numCache>
            </c:numRef>
          </c:val>
          <c:extLst>
            <c:ext xmlns:c16="http://schemas.microsoft.com/office/drawing/2014/chart" uri="{C3380CC4-5D6E-409C-BE32-E72D297353CC}">
              <c16:uniqueId val="{0000000A-FC27-4B19-9E0B-9B9297B6D8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27-4B19-9E0B-9B9297B6D8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4609</c:v>
                </c:pt>
                <c:pt idx="1">
                  <c:v>4921</c:v>
                </c:pt>
                <c:pt idx="2">
                  <c:v>4021</c:v>
                </c:pt>
              </c:numCache>
            </c:numRef>
          </c:val>
          <c:extLst>
            <c:ext xmlns:c16="http://schemas.microsoft.com/office/drawing/2014/chart" uri="{C3380CC4-5D6E-409C-BE32-E72D297353CC}">
              <c16:uniqueId val="{00000000-CABF-46A1-9047-8E81A4118C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2046</c:v>
                </c:pt>
                <c:pt idx="1">
                  <c:v>2549</c:v>
                </c:pt>
                <c:pt idx="2">
                  <c:v>3209</c:v>
                </c:pt>
              </c:numCache>
            </c:numRef>
          </c:val>
          <c:extLst>
            <c:ext xmlns:c16="http://schemas.microsoft.com/office/drawing/2014/chart" uri="{C3380CC4-5D6E-409C-BE32-E72D297353CC}">
              <c16:uniqueId val="{00000001-CABF-46A1-9047-8E81A4118C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6682</c:v>
                </c:pt>
                <c:pt idx="1">
                  <c:v>6008</c:v>
                </c:pt>
                <c:pt idx="2">
                  <c:v>6378</c:v>
                </c:pt>
              </c:numCache>
            </c:numRef>
          </c:val>
          <c:extLst>
            <c:ext xmlns:c16="http://schemas.microsoft.com/office/drawing/2014/chart" uri="{C3380CC4-5D6E-409C-BE32-E72D297353CC}">
              <c16:uniqueId val="{00000002-CABF-46A1-9047-8E81A4118C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基準財政需要額及び基準財政収入額ともに前年度を上回ったが、基準</a:t>
          </a:r>
          <a:r>
            <a:rPr kumimoji="1" lang="ja-JP" altLang="en-US" sz="1100">
              <a:solidFill>
                <a:sysClr val="windowText" lastClr="000000"/>
              </a:solidFill>
              <a:effectLst/>
              <a:latin typeface="+mn-lt"/>
              <a:ea typeface="+mn-ea"/>
              <a:cs typeface="+mn-cs"/>
            </a:rPr>
            <a:t>財政需要額</a:t>
          </a:r>
          <a:r>
            <a:rPr kumimoji="1" lang="ja-JP" altLang="ja-JP" sz="1100">
              <a:solidFill>
                <a:sysClr val="windowText" lastClr="000000"/>
              </a:solidFill>
              <a:effectLst/>
              <a:latin typeface="+mn-lt"/>
              <a:ea typeface="+mn-ea"/>
              <a:cs typeface="+mn-cs"/>
            </a:rPr>
            <a:t>の伸びが大きく、単年度指数は０．</a:t>
          </a:r>
          <a:r>
            <a:rPr kumimoji="1" lang="ja-JP" altLang="en-US" sz="1100">
              <a:solidFill>
                <a:sysClr val="windowText" lastClr="000000"/>
              </a:solidFill>
              <a:effectLst/>
              <a:latin typeface="+mn-lt"/>
              <a:ea typeface="+mn-ea"/>
              <a:cs typeface="+mn-cs"/>
            </a:rPr>
            <a:t>９１</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となった。Ｒ</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単年度指数の０．９６が算入されなくなったことから、財政力指数は０．９</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となり、前年度から０．０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ポイント減となった。今後も高齢化の進展による社会福祉費の増</a:t>
          </a:r>
          <a:r>
            <a:rPr kumimoji="1" lang="ja-JP" altLang="en-US" sz="1100">
              <a:solidFill>
                <a:sysClr val="windowText" lastClr="000000"/>
              </a:solidFill>
              <a:effectLst/>
              <a:latin typeface="+mn-lt"/>
              <a:ea typeface="+mn-ea"/>
              <a:cs typeface="+mn-cs"/>
            </a:rPr>
            <a:t>、子育て支援の充実による児童福祉費の増等など社会保障関係経費の増</a:t>
          </a:r>
          <a:r>
            <a:rPr kumimoji="1" lang="ja-JP" altLang="ja-JP" sz="1100">
              <a:solidFill>
                <a:sysClr val="windowText" lastClr="000000"/>
              </a:solidFill>
              <a:effectLst/>
              <a:latin typeface="+mn-lt"/>
              <a:ea typeface="+mn-ea"/>
              <a:cs typeface="+mn-cs"/>
            </a:rPr>
            <a:t>等が見込まれることから、市税などの歳入確保に努める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235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37042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市税、</a:t>
          </a:r>
          <a:r>
            <a:rPr lang="ja-JP" altLang="ja-JP" sz="1100">
              <a:solidFill>
                <a:sysClr val="windowText" lastClr="000000"/>
              </a:solidFill>
              <a:effectLst/>
              <a:latin typeface="+mn-lt"/>
              <a:ea typeface="+mn-ea"/>
              <a:cs typeface="+mn-cs"/>
            </a:rPr>
            <a:t>普通交付税、臨時財政対策債等の</a:t>
          </a:r>
          <a:r>
            <a:rPr lang="ja-JP" altLang="en-US" sz="1100">
              <a:solidFill>
                <a:sysClr val="windowText" lastClr="000000"/>
              </a:solidFill>
              <a:effectLst/>
              <a:latin typeface="+mn-lt"/>
              <a:ea typeface="+mn-ea"/>
              <a:cs typeface="+mn-cs"/>
            </a:rPr>
            <a:t>増等</a:t>
          </a:r>
          <a:r>
            <a:rPr lang="ja-JP" altLang="ja-JP" sz="1100">
              <a:solidFill>
                <a:sysClr val="windowText" lastClr="000000"/>
              </a:solidFill>
              <a:effectLst/>
              <a:latin typeface="+mn-lt"/>
              <a:ea typeface="+mn-ea"/>
              <a:cs typeface="+mn-cs"/>
            </a:rPr>
            <a:t>により、経常一般財源総額は前年度から２．</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a:t>
          </a:r>
          <a:r>
            <a:rPr lang="ja-JP" altLang="en-US" sz="1100">
              <a:solidFill>
                <a:sysClr val="windowText" lastClr="000000"/>
              </a:solidFill>
              <a:effectLst/>
              <a:latin typeface="+mn-lt"/>
              <a:ea typeface="+mn-ea"/>
              <a:cs typeface="+mn-cs"/>
            </a:rPr>
            <a:t>なったものの</a:t>
          </a:r>
          <a:r>
            <a:rPr lang="ja-JP" altLang="ja-JP" sz="1100">
              <a:solidFill>
                <a:sysClr val="windowText" lastClr="000000"/>
              </a:solidFill>
              <a:effectLst/>
              <a:latin typeface="+mn-lt"/>
              <a:ea typeface="+mn-ea"/>
              <a:cs typeface="+mn-cs"/>
            </a:rPr>
            <a:t>、扶助費</a:t>
          </a:r>
          <a:r>
            <a:rPr lang="ja-JP" altLang="en-US" sz="1100">
              <a:solidFill>
                <a:sysClr val="windowText" lastClr="000000"/>
              </a:solidFill>
              <a:effectLst/>
              <a:latin typeface="+mn-lt"/>
              <a:ea typeface="+mn-ea"/>
              <a:cs typeface="+mn-cs"/>
            </a:rPr>
            <a:t>、物件費</a:t>
          </a:r>
          <a:r>
            <a:rPr lang="ja-JP" altLang="ja-JP" sz="1100">
              <a:solidFill>
                <a:sysClr val="windowText" lastClr="000000"/>
              </a:solidFill>
              <a:effectLst/>
              <a:latin typeface="+mn-lt"/>
              <a:ea typeface="+mn-ea"/>
              <a:cs typeface="+mn-cs"/>
            </a:rPr>
            <a:t>等の増により、経常経費充当一般財源額が</a:t>
          </a:r>
          <a:r>
            <a:rPr lang="ja-JP" altLang="en-US" sz="1100">
              <a:solidFill>
                <a:sysClr val="windowText" lastClr="000000"/>
              </a:solidFill>
              <a:effectLst/>
              <a:latin typeface="+mn-lt"/>
              <a:ea typeface="+mn-ea"/>
              <a:cs typeface="+mn-cs"/>
            </a:rPr>
            <a:t>３．４</a:t>
          </a:r>
          <a:r>
            <a:rPr lang="ja-JP" altLang="ja-JP" sz="1100">
              <a:solidFill>
                <a:sysClr val="windowText" lastClr="000000"/>
              </a:solidFill>
              <a:effectLst/>
              <a:latin typeface="+mn-lt"/>
              <a:ea typeface="+mn-ea"/>
              <a:cs typeface="+mn-cs"/>
            </a:rPr>
            <a:t>％増となったため、経常収支比率は８４．</a:t>
          </a:r>
          <a:r>
            <a:rPr lang="ja-JP" altLang="en-US" sz="1100">
              <a:solidFill>
                <a:sysClr val="windowText" lastClr="000000"/>
              </a:solidFill>
              <a:effectLst/>
              <a:latin typeface="+mn-lt"/>
              <a:ea typeface="+mn-ea"/>
              <a:cs typeface="+mn-cs"/>
            </a:rPr>
            <a:t>９</a:t>
          </a:r>
          <a:r>
            <a:rPr lang="ja-JP" altLang="ja-JP" sz="1100">
              <a:solidFill>
                <a:sysClr val="windowText" lastClr="000000"/>
              </a:solidFill>
              <a:effectLst/>
              <a:latin typeface="+mn-lt"/>
              <a:ea typeface="+mn-ea"/>
              <a:cs typeface="+mn-cs"/>
            </a:rPr>
            <a:t>％と前年度を</a:t>
          </a:r>
          <a:r>
            <a:rPr lang="ja-JP" altLang="en-US" sz="1100">
              <a:solidFill>
                <a:sysClr val="windowText" lastClr="000000"/>
              </a:solidFill>
              <a:effectLst/>
              <a:latin typeface="+mn-lt"/>
              <a:ea typeface="+mn-ea"/>
              <a:cs typeface="+mn-cs"/>
            </a:rPr>
            <a:t>０</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ポイント上回った</a:t>
          </a:r>
          <a:r>
            <a:rPr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それでもなお類似団体平均を大きく下回っている。今後は扶助費の増に加え、大型事業の進捗に伴う公債費の増が見込まれるため、地方債の適正管理に努める。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60</xdr:row>
      <xdr:rowOff>20574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689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153416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936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93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3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人事院勧告等に伴う職員給等の増等による</a:t>
          </a:r>
          <a:r>
            <a:rPr kumimoji="1" lang="ja-JP" altLang="ja-JP" sz="1100">
              <a:solidFill>
                <a:sysClr val="windowText" lastClr="000000"/>
              </a:solidFill>
              <a:effectLst/>
              <a:latin typeface="+mn-lt"/>
              <a:ea typeface="+mn-ea"/>
              <a:cs typeface="+mn-cs"/>
            </a:rPr>
            <a:t>人件費の増（前年度比＋</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給食費の公会計化に伴う給食材料費の計上や</a:t>
          </a:r>
          <a:r>
            <a:rPr kumimoji="1" lang="ja-JP" altLang="ja-JP" sz="1100">
              <a:solidFill>
                <a:sysClr val="windowText" lastClr="000000"/>
              </a:solidFill>
              <a:effectLst/>
              <a:latin typeface="+mn-lt"/>
              <a:ea typeface="+mn-ea"/>
              <a:cs typeface="+mn-cs"/>
            </a:rPr>
            <a:t>自治体ＤＸ</a:t>
          </a:r>
          <a:r>
            <a:rPr kumimoji="1" lang="ja-JP" altLang="en-US" sz="1100">
              <a:solidFill>
                <a:sysClr val="windowText" lastClr="000000"/>
              </a:solidFill>
              <a:effectLst/>
              <a:latin typeface="+mn-lt"/>
              <a:ea typeface="+mn-ea"/>
              <a:cs typeface="+mn-cs"/>
            </a:rPr>
            <a:t>の推進等</a:t>
          </a:r>
          <a:r>
            <a:rPr lang="ja-JP" altLang="ja-JP" sz="1100">
              <a:solidFill>
                <a:sysClr val="windowText" lastClr="000000"/>
              </a:solidFill>
              <a:effectLst/>
              <a:latin typeface="+mn-lt"/>
              <a:ea typeface="+mn-ea"/>
              <a:cs typeface="+mn-cs"/>
            </a:rPr>
            <a:t>による物件費の増</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％）により、前年度から</a:t>
          </a:r>
          <a:r>
            <a:rPr kumimoji="1" lang="ja-JP" altLang="en-US" sz="1100">
              <a:solidFill>
                <a:sysClr val="windowText" lastClr="000000"/>
              </a:solidFill>
              <a:effectLst/>
              <a:latin typeface="+mn-lt"/>
              <a:ea typeface="+mn-ea"/>
              <a:cs typeface="+mn-cs"/>
            </a:rPr>
            <a:t>８，３０６</a:t>
          </a:r>
          <a:r>
            <a:rPr kumimoji="1" lang="ja-JP" altLang="ja-JP" sz="1100">
              <a:solidFill>
                <a:sysClr val="windowText" lastClr="000000"/>
              </a:solidFill>
              <a:effectLst/>
              <a:latin typeface="+mn-lt"/>
              <a:ea typeface="+mn-ea"/>
              <a:cs typeface="+mn-cs"/>
            </a:rPr>
            <a:t>円増加し、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１１５，７７３</a:t>
          </a:r>
          <a:r>
            <a:rPr kumimoji="1" lang="ja-JP" altLang="ja-JP" sz="1100">
              <a:solidFill>
                <a:sysClr val="windowText" lastClr="000000"/>
              </a:solidFill>
              <a:effectLst/>
              <a:latin typeface="+mn-lt"/>
              <a:ea typeface="+mn-ea"/>
              <a:cs typeface="+mn-cs"/>
            </a:rPr>
            <a:t>円となった。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65722</xdr:rowOff>
    </xdr:from>
    <xdr:to>
      <xdr:col>23</xdr:col>
      <xdr:colOff>133350</xdr:colOff>
      <xdr:row>81</xdr:row>
      <xdr:rowOff>145890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3172"/>
          <a:ext cx="8382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49612</xdr:rowOff>
    </xdr:from>
    <xdr:to>
      <xdr:col>19</xdr:col>
      <xdr:colOff>133350</xdr:colOff>
      <xdr:row>81</xdr:row>
      <xdr:rowOff>65722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7062"/>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49612</xdr:rowOff>
    </xdr:from>
    <xdr:to>
      <xdr:col>15</xdr:col>
      <xdr:colOff>82550</xdr:colOff>
      <xdr:row>81</xdr:row>
      <xdr:rowOff>75354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7062"/>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116010</xdr:rowOff>
    </xdr:from>
    <xdr:to>
      <xdr:col>11</xdr:col>
      <xdr:colOff>31750</xdr:colOff>
      <xdr:row>81</xdr:row>
      <xdr:rowOff>75354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2010"/>
          <a:ext cx="889000" cy="1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95090</xdr:rowOff>
    </xdr:from>
    <xdr:to>
      <xdr:col>23</xdr:col>
      <xdr:colOff>184150</xdr:colOff>
      <xdr:row>82</xdr:row>
      <xdr:rowOff>25240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111617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14922</xdr:rowOff>
    </xdr:from>
    <xdr:to>
      <xdr:col>19</xdr:col>
      <xdr:colOff>184150</xdr:colOff>
      <xdr:row>81</xdr:row>
      <xdr:rowOff>116522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126699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170262</xdr:rowOff>
    </xdr:from>
    <xdr:to>
      <xdr:col>15</xdr:col>
      <xdr:colOff>133350</xdr:colOff>
      <xdr:row>81</xdr:row>
      <xdr:rowOff>100412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110589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24554</xdr:rowOff>
    </xdr:from>
    <xdr:to>
      <xdr:col>11</xdr:col>
      <xdr:colOff>82550</xdr:colOff>
      <xdr:row>81</xdr:row>
      <xdr:rowOff>126154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136331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65210</xdr:rowOff>
    </xdr:from>
    <xdr:to>
      <xdr:col>7</xdr:col>
      <xdr:colOff>31750</xdr:colOff>
      <xdr:row>80</xdr:row>
      <xdr:rowOff>166810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前年度から０．２ポイント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し、９９．</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となり、類似団体内平均との比較では、差が０．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した。今後も給与の適正化に努める。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昭和２９年以降、市町村合併を行わず、また定員管理の適正化に努めた結果、類似団体平均を下回る</a:t>
          </a:r>
          <a:r>
            <a:rPr kumimoji="1" lang="ja-JP" altLang="en-US" sz="1100">
              <a:solidFill>
                <a:sysClr val="windowText" lastClr="000000"/>
              </a:solidFill>
              <a:effectLst/>
              <a:latin typeface="+mn-lt"/>
              <a:ea typeface="+mn-ea"/>
              <a:cs typeface="+mn-cs"/>
            </a:rPr>
            <a:t>５．６８</a:t>
          </a:r>
          <a:r>
            <a:rPr kumimoji="1" lang="ja-JP" altLang="ja-JP" sz="1100">
              <a:solidFill>
                <a:sysClr val="windowText" lastClr="000000"/>
              </a:solidFill>
              <a:effectLst/>
              <a:latin typeface="+mn-lt"/>
              <a:ea typeface="+mn-ea"/>
              <a:cs typeface="+mn-cs"/>
            </a:rPr>
            <a:t>人となっている。事業増に伴い増傾向にあるが、今後も事務事業の見直しなどにより効率化に努める。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41487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441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27411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63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9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60</xdr:row>
      <xdr:rowOff>11324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4805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131974</xdr:rowOff>
    </xdr:from>
    <xdr:to>
      <xdr:col>68</xdr:col>
      <xdr:colOff>203200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が増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億円）等</a:t>
          </a:r>
          <a:r>
            <a:rPr kumimoji="1" lang="ja-JP" altLang="en-US" sz="1100">
              <a:solidFill>
                <a:sysClr val="windowText" lastClr="000000"/>
              </a:solidFill>
              <a:effectLst/>
              <a:latin typeface="+mn-lt"/>
              <a:ea typeface="+mn-ea"/>
              <a:cs typeface="+mn-cs"/>
            </a:rPr>
            <a:t>となったが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公債費の増等により</a:t>
          </a:r>
          <a:r>
            <a:rPr kumimoji="1" lang="ja-JP" altLang="ja-JP" sz="1100">
              <a:solidFill>
                <a:sysClr val="windowText" lastClr="000000"/>
              </a:solidFill>
              <a:effectLst/>
              <a:latin typeface="+mn-lt"/>
              <a:ea typeface="+mn-ea"/>
              <a:cs typeface="+mn-cs"/>
            </a:rPr>
            <a:t>単年度比率は増（＋０．</a:t>
          </a:r>
          <a:r>
            <a:rPr kumimoji="1" lang="ja-JP" altLang="en-US" sz="1100">
              <a:solidFill>
                <a:sysClr val="windowText" lastClr="000000"/>
              </a:solidFill>
              <a:effectLst/>
              <a:latin typeface="+mn-lt"/>
              <a:ea typeface="+mn-ea"/>
              <a:cs typeface="+mn-cs"/>
            </a:rPr>
            <a:t>９８</a:t>
          </a:r>
          <a:r>
            <a:rPr kumimoji="1" lang="ja-JP" altLang="ja-JP" sz="1100">
              <a:solidFill>
                <a:sysClr val="windowText" lastClr="000000"/>
              </a:solidFill>
              <a:effectLst/>
              <a:latin typeface="+mn-lt"/>
              <a:ea typeface="+mn-ea"/>
              <a:cs typeface="+mn-cs"/>
            </a:rPr>
            <a:t>ポイント）となった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年度決算（０．</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％）が算入されなくなったため、３カ年平均は前年度から０．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した。今後は大型事業の進捗に伴</a:t>
          </a:r>
          <a:r>
            <a:rPr kumimoji="1" lang="ja-JP" altLang="en-US" sz="1100">
              <a:solidFill>
                <a:sysClr val="windowText" lastClr="000000"/>
              </a:solidFill>
              <a:effectLst/>
              <a:latin typeface="+mn-lt"/>
              <a:ea typeface="+mn-ea"/>
              <a:cs typeface="+mn-cs"/>
            </a:rPr>
            <a:t>いさらなる</a:t>
          </a:r>
          <a:r>
            <a:rPr kumimoji="1" lang="ja-JP" altLang="ja-JP" sz="1100">
              <a:solidFill>
                <a:sysClr val="windowText" lastClr="000000"/>
              </a:solidFill>
              <a:effectLst/>
              <a:latin typeface="+mn-lt"/>
              <a:ea typeface="+mn-ea"/>
              <a:cs typeface="+mn-cs"/>
            </a:rPr>
            <a:t>公債費の増が見込まれるため、地方債の適正管理に努める。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069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99906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1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0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前年度からの変動はなく、比率なしとなった。今後は大型事業の進捗に伴って地方債残高の増が見込まれるため、引き続き財政健全化に努める。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ポイント低く、前年度との比較では</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ポイント増となっている。これは、</a:t>
          </a:r>
          <a:r>
            <a:rPr lang="ja-JP" altLang="ja-JP" sz="1100">
              <a:solidFill>
                <a:sysClr val="windowText" lastClr="000000"/>
              </a:solidFill>
              <a:effectLst/>
              <a:latin typeface="+mn-lt"/>
              <a:ea typeface="+mn-ea"/>
              <a:cs typeface="+mn-cs"/>
            </a:rPr>
            <a:t>経常一般財源総額が前年度から</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％増となった</a:t>
          </a:r>
          <a:r>
            <a:rPr lang="ja-JP" altLang="en-US" sz="1100">
              <a:solidFill>
                <a:sysClr val="windowText" lastClr="000000"/>
              </a:solidFill>
              <a:effectLst/>
              <a:latin typeface="+mn-lt"/>
              <a:ea typeface="+mn-ea"/>
              <a:cs typeface="+mn-cs"/>
            </a:rPr>
            <a:t>ものの、</a:t>
          </a:r>
          <a:r>
            <a:rPr lang="ja-JP" altLang="ja-JP" sz="1100">
              <a:solidFill>
                <a:sysClr val="windowText" lastClr="000000"/>
              </a:solidFill>
              <a:effectLst/>
              <a:latin typeface="+mn-lt"/>
              <a:ea typeface="+mn-ea"/>
              <a:cs typeface="+mn-cs"/>
            </a:rPr>
            <a:t>経常経費充当一般財源額が</a:t>
          </a:r>
          <a:r>
            <a:rPr lang="ja-JP" altLang="en-US" sz="1100">
              <a:solidFill>
                <a:sysClr val="windowText" lastClr="000000"/>
              </a:solidFill>
              <a:effectLst/>
              <a:latin typeface="+mn-lt"/>
              <a:ea typeface="+mn-ea"/>
              <a:cs typeface="+mn-cs"/>
            </a:rPr>
            <a:t>４．６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となったためである。</a:t>
          </a:r>
          <a:r>
            <a:rPr kumimoji="1" lang="ja-JP" altLang="ja-JP" sz="1100">
              <a:solidFill>
                <a:sysClr val="windowText" lastClr="000000"/>
              </a:solidFill>
              <a:effectLst/>
              <a:latin typeface="+mn-lt"/>
              <a:ea typeface="+mn-ea"/>
              <a:cs typeface="+mn-cs"/>
            </a:rPr>
            <a:t>今後も事務事業の効率化による時間外勤務の縮減や定員の適正管理に努める。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66584</xdr:rowOff>
    </xdr:from>
    <xdr:to>
      <xdr:col>24</xdr:col>
      <xdr:colOff>25400</xdr:colOff>
      <xdr:row>35</xdr:row>
      <xdr:rowOff>92710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73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54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670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56606</xdr:rowOff>
    </xdr:from>
    <xdr:to>
      <xdr:col>6</xdr:col>
      <xdr:colOff>171450</xdr:colOff>
      <xdr:row>34</xdr:row>
      <xdr:rowOff>158206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168383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a:t>
          </a:r>
          <a:r>
            <a:rPr lang="ja-JP" altLang="en-US" sz="1100">
              <a:solidFill>
                <a:sysClr val="windowText" lastClr="000000"/>
              </a:solidFill>
              <a:effectLst/>
              <a:latin typeface="+mn-lt"/>
              <a:ea typeface="+mn-ea"/>
              <a:cs typeface="+mn-cs"/>
            </a:rPr>
            <a:t>自治体</a:t>
          </a:r>
          <a:r>
            <a:rPr lang="en-US" altLang="ja-JP" sz="1100">
              <a:solidFill>
                <a:sysClr val="windowText" lastClr="000000"/>
              </a:solidFill>
              <a:effectLst/>
              <a:latin typeface="+mn-lt"/>
              <a:ea typeface="+mn-ea"/>
              <a:cs typeface="+mn-cs"/>
            </a:rPr>
            <a:t>DX</a:t>
          </a:r>
          <a:r>
            <a:rPr lang="ja-JP" altLang="en-US" sz="1100">
              <a:solidFill>
                <a:sysClr val="windowText" lastClr="000000"/>
              </a:solidFill>
              <a:effectLst/>
              <a:latin typeface="+mn-lt"/>
              <a:ea typeface="+mn-ea"/>
              <a:cs typeface="+mn-cs"/>
            </a:rPr>
            <a:t>の推進</a:t>
          </a:r>
          <a:r>
            <a:rPr lang="ja-JP" altLang="ja-JP" sz="1100">
              <a:solidFill>
                <a:sysClr val="windowText" lastClr="000000"/>
              </a:solidFill>
              <a:effectLst/>
              <a:latin typeface="+mn-lt"/>
              <a:ea typeface="+mn-ea"/>
              <a:cs typeface="+mn-cs"/>
            </a:rPr>
            <a:t>等の増により経常経費充当一般財源額が</a:t>
          </a:r>
          <a:r>
            <a:rPr lang="ja-JP" altLang="en-US" sz="1100">
              <a:solidFill>
                <a:sysClr val="windowText" lastClr="000000"/>
              </a:solidFill>
              <a:effectLst/>
              <a:latin typeface="+mn-lt"/>
              <a:ea typeface="+mn-ea"/>
              <a:cs typeface="+mn-cs"/>
            </a:rPr>
            <a:t>８．５</a:t>
          </a:r>
          <a:r>
            <a:rPr lang="ja-JP" altLang="ja-JP"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となったため、前年度との比較では０．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ポイント増加し、１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％となった。今後も事務事業の見直しや業務の効率化を図り、コストの削減に努める。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1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19558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36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36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30988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18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扶助費に係る経常収支比率は、前年度との比較では</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ポイント増加し、類似団体平均を１．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ポイント上回っている。その要因として、</a:t>
          </a:r>
          <a:r>
            <a:rPr kumimoji="1" lang="ja-JP" altLang="en-US" sz="1100">
              <a:solidFill>
                <a:sysClr val="windowText" lastClr="000000"/>
              </a:solidFill>
              <a:effectLst/>
              <a:latin typeface="+mn-lt"/>
              <a:ea typeface="+mn-ea"/>
              <a:cs typeface="+mn-cs"/>
            </a:rPr>
            <a:t>子育て支援の充実や</a:t>
          </a:r>
          <a:r>
            <a:rPr kumimoji="1" lang="ja-JP" altLang="ja-JP" sz="1100">
              <a:solidFill>
                <a:sysClr val="windowText" lastClr="000000"/>
              </a:solidFill>
              <a:effectLst/>
              <a:latin typeface="+mn-lt"/>
              <a:ea typeface="+mn-ea"/>
              <a:cs typeface="+mn-cs"/>
            </a:rPr>
            <a:t>高齢化の進展</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が挙げられる。今後も障害・高齢者福祉サービスに係る経費</a:t>
          </a:r>
          <a:r>
            <a:rPr kumimoji="1" lang="ja-JP" altLang="en-US" sz="1100">
              <a:solidFill>
                <a:sysClr val="windowText" lastClr="000000"/>
              </a:solidFill>
              <a:effectLst/>
              <a:latin typeface="+mn-lt"/>
              <a:ea typeface="+mn-ea"/>
              <a:cs typeface="+mn-cs"/>
            </a:rPr>
            <a:t>や児童福祉関係経費</a:t>
          </a:r>
          <a:r>
            <a:rPr kumimoji="1" lang="ja-JP" altLang="ja-JP" sz="1100">
              <a:solidFill>
                <a:sysClr val="windowText" lastClr="000000"/>
              </a:solidFill>
              <a:effectLst/>
              <a:latin typeface="+mn-lt"/>
              <a:ea typeface="+mn-ea"/>
              <a:cs typeface="+mn-cs"/>
            </a:rPr>
            <a:t>等の増が見込まれるため、それらの伸びを注視する。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その他に係る経常収支比率は、類似団体平均を１．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ポイント下回っているが、前年度より０．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ポイント増加し１１．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％となった。増加した主な要因は、</a:t>
          </a:r>
          <a:r>
            <a:rPr lang="ja-JP" altLang="ja-JP" sz="1100">
              <a:solidFill>
                <a:sysClr val="windowText" lastClr="000000"/>
              </a:solidFill>
              <a:effectLst/>
              <a:latin typeface="+mn-lt"/>
              <a:ea typeface="+mn-ea"/>
              <a:cs typeface="+mn-cs"/>
            </a:rPr>
            <a:t>経常</a:t>
          </a:r>
          <a:r>
            <a:rPr lang="ja-JP" altLang="en-US" sz="1100">
              <a:solidFill>
                <a:sysClr val="windowText" lastClr="000000"/>
              </a:solidFill>
              <a:effectLst/>
              <a:latin typeface="+mn-lt"/>
              <a:ea typeface="+mn-ea"/>
              <a:cs typeface="+mn-cs"/>
            </a:rPr>
            <a:t>経費充当</a:t>
          </a:r>
          <a:r>
            <a:rPr lang="ja-JP" altLang="ja-JP" sz="1100">
              <a:solidFill>
                <a:sysClr val="windowText" lastClr="000000"/>
              </a:solidFill>
              <a:effectLst/>
              <a:latin typeface="+mn-lt"/>
              <a:ea typeface="+mn-ea"/>
              <a:cs typeface="+mn-cs"/>
            </a:rPr>
            <a:t>一般財源額が</a:t>
          </a:r>
          <a:r>
            <a:rPr lang="ja-JP" altLang="en-US" sz="1100">
              <a:solidFill>
                <a:sysClr val="windowText" lastClr="000000"/>
              </a:solidFill>
              <a:effectLst/>
              <a:latin typeface="+mn-lt"/>
              <a:ea typeface="+mn-ea"/>
              <a:cs typeface="+mn-cs"/>
            </a:rPr>
            <a:t>５．７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一部事務組合負担金等</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経常経費充当一般財源総額が</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３．６</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となったため、前年度と比較して０．８ポイント</a:t>
          </a:r>
          <a:r>
            <a:rPr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新たに建設を予定するごみ処理施設に係る負担金の増が見込まれる。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81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8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111760</xdr:rowOff>
    </xdr:from>
    <xdr:to>
      <xdr:col>69</xdr:col>
      <xdr:colOff>92075</xdr:colOff>
      <xdr:row>38</xdr:row>
      <xdr:rowOff>134620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公債費に係る経常収支比率は、前年度との比較では０．２ポイント減少し、</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８ポイント下回っている。</a:t>
          </a:r>
          <a:r>
            <a:rPr kumimoji="1" lang="ja-JP" altLang="ja-JP" sz="1100">
              <a:solidFill>
                <a:sysClr val="windowText" lastClr="000000"/>
              </a:solidFill>
              <a:effectLst/>
              <a:latin typeface="+mn-lt"/>
              <a:ea typeface="+mn-ea"/>
              <a:cs typeface="+mn-cs"/>
            </a:rPr>
            <a:t>今後は大型事業の進捗に伴う増が見込まれることから、地方債の適正管理に努める。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公債費以外に係る経常収支比率は、類似団体平均を４．</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ポイント下回っているが、前年度より</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ポイント増加し７</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．７％となった。増加した主な要因は、</a:t>
          </a:r>
          <a:r>
            <a:rPr lang="ja-JP" altLang="ja-JP" sz="1100">
              <a:solidFill>
                <a:sysClr val="windowText" lastClr="000000"/>
              </a:solidFill>
              <a:effectLst/>
              <a:latin typeface="+mn-lt"/>
              <a:ea typeface="+mn-ea"/>
              <a:cs typeface="+mn-cs"/>
            </a:rPr>
            <a:t>経常</a:t>
          </a:r>
          <a:r>
            <a:rPr lang="ja-JP" altLang="en-US" sz="1100">
              <a:solidFill>
                <a:sysClr val="windowText" lastClr="000000"/>
              </a:solidFill>
              <a:effectLst/>
              <a:latin typeface="+mn-lt"/>
              <a:ea typeface="+mn-ea"/>
              <a:cs typeface="+mn-cs"/>
            </a:rPr>
            <a:t>経費充当</a:t>
          </a:r>
          <a:r>
            <a:rPr lang="ja-JP" altLang="ja-JP" sz="1100">
              <a:solidFill>
                <a:sysClr val="windowText" lastClr="000000"/>
              </a:solidFill>
              <a:effectLst/>
              <a:latin typeface="+mn-lt"/>
              <a:ea typeface="+mn-ea"/>
              <a:cs typeface="+mn-cs"/>
            </a:rPr>
            <a:t>一般財源額が</a:t>
          </a:r>
          <a:r>
            <a:rPr lang="ja-JP" altLang="en-US" sz="1100">
              <a:solidFill>
                <a:sysClr val="windowText" lastClr="000000"/>
              </a:solidFill>
              <a:effectLst/>
              <a:latin typeface="+mn-lt"/>
              <a:ea typeface="+mn-ea"/>
              <a:cs typeface="+mn-cs"/>
            </a:rPr>
            <a:t>３．７</a:t>
          </a:r>
          <a:r>
            <a:rPr lang="ja-JP" altLang="ja-JP"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52705</xdr:rowOff>
    </xdr:from>
    <xdr:to>
      <xdr:col>82</xdr:col>
      <xdr:colOff>107950</xdr:colOff>
      <xdr:row>75</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114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14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76</xdr:row>
      <xdr:rowOff>64136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51435"/>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64136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286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xdr:rowOff>
    </xdr:from>
    <xdr:to>
      <xdr:col>78</xdr:col>
      <xdr:colOff>120650</xdr:colOff>
      <xdr:row>75</xdr:row>
      <xdr:rowOff>103505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113682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125112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13336</xdr:rowOff>
    </xdr:from>
    <xdr:to>
      <xdr:col>69</xdr:col>
      <xdr:colOff>142875</xdr:colOff>
      <xdr:row>76</xdr:row>
      <xdr:rowOff>114936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125112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103200</xdr:rowOff>
    </xdr:from>
    <xdr:to>
      <xdr:col>29</xdr:col>
      <xdr:colOff>127000</xdr:colOff>
      <xdr:row>17</xdr:row>
      <xdr:rowOff>131204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5475"/>
          <a:ext cx="6477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131204</xdr:rowOff>
    </xdr:from>
    <xdr:to>
      <xdr:col>26</xdr:col>
      <xdr:colOff>50800</xdr:colOff>
      <xdr:row>17</xdr:row>
      <xdr:rowOff>147777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3479"/>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147777</xdr:rowOff>
    </xdr:from>
    <xdr:to>
      <xdr:col>22</xdr:col>
      <xdr:colOff>114300</xdr:colOff>
      <xdr:row>18</xdr:row>
      <xdr:rowOff>2794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0052"/>
          <a:ext cx="698500" cy="2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2794</xdr:rowOff>
    </xdr:from>
    <xdr:to>
      <xdr:col>18</xdr:col>
      <xdr:colOff>177800</xdr:colOff>
      <xdr:row>18</xdr:row>
      <xdr:rowOff>50775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6519"/>
          <a:ext cx="698500" cy="4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52400</xdr:rowOff>
    </xdr:from>
    <xdr:to>
      <xdr:col>29</xdr:col>
      <xdr:colOff>177800</xdr:colOff>
      <xdr:row>17</xdr:row>
      <xdr:rowOff>154000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80404</xdr:rowOff>
    </xdr:from>
    <xdr:to>
      <xdr:col>26</xdr:col>
      <xdr:colOff>101600</xdr:colOff>
      <xdr:row>18</xdr:row>
      <xdr:rowOff>10554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166781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96977</xdr:rowOff>
    </xdr:from>
    <xdr:to>
      <xdr:col>22</xdr:col>
      <xdr:colOff>165100</xdr:colOff>
      <xdr:row>18</xdr:row>
      <xdr:rowOff>27127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123444</xdr:rowOff>
    </xdr:from>
    <xdr:to>
      <xdr:col>19</xdr:col>
      <xdr:colOff>38100</xdr:colOff>
      <xdr:row>18</xdr:row>
      <xdr:rowOff>53594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38371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171425</xdr:rowOff>
    </xdr:from>
    <xdr:to>
      <xdr:col>15</xdr:col>
      <xdr:colOff>101600</xdr:colOff>
      <xdr:row>18</xdr:row>
      <xdr:rowOff>101575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86351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58648</xdr:rowOff>
    </xdr:from>
    <xdr:to>
      <xdr:col>29</xdr:col>
      <xdr:colOff>127000</xdr:colOff>
      <xdr:row>37</xdr:row>
      <xdr:rowOff>124093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83348"/>
          <a:ext cx="6477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124093</xdr:rowOff>
    </xdr:from>
    <xdr:to>
      <xdr:col>26</xdr:col>
      <xdr:colOff>50800</xdr:colOff>
      <xdr:row>37</xdr:row>
      <xdr:rowOff>161258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48793"/>
          <a:ext cx="698500" cy="3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135524</xdr:rowOff>
    </xdr:from>
    <xdr:to>
      <xdr:col>22</xdr:col>
      <xdr:colOff>114300</xdr:colOff>
      <xdr:row>37</xdr:row>
      <xdr:rowOff>161258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60224"/>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100842</xdr:rowOff>
    </xdr:from>
    <xdr:to>
      <xdr:col>18</xdr:col>
      <xdr:colOff>177800</xdr:colOff>
      <xdr:row>37</xdr:row>
      <xdr:rowOff>135524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25542"/>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7848</xdr:rowOff>
    </xdr:from>
    <xdr:to>
      <xdr:col>29</xdr:col>
      <xdr:colOff>177800</xdr:colOff>
      <xdr:row>37</xdr:row>
      <xdr:rowOff>109448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151375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0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73293</xdr:rowOff>
    </xdr:from>
    <xdr:to>
      <xdr:col>26</xdr:col>
      <xdr:colOff>101600</xdr:colOff>
      <xdr:row>37</xdr:row>
      <xdr:rowOff>174893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159670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110458</xdr:rowOff>
    </xdr:from>
    <xdr:to>
      <xdr:col>22</xdr:col>
      <xdr:colOff>165100</xdr:colOff>
      <xdr:row>37</xdr:row>
      <xdr:rowOff>212058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3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196835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2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84724</xdr:rowOff>
    </xdr:from>
    <xdr:to>
      <xdr:col>19</xdr:col>
      <xdr:colOff>38100</xdr:colOff>
      <xdr:row>37</xdr:row>
      <xdr:rowOff>186324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171101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50042</xdr:rowOff>
    </xdr:from>
    <xdr:to>
      <xdr:col>15</xdr:col>
      <xdr:colOff>101600</xdr:colOff>
      <xdr:row>37</xdr:row>
      <xdr:rowOff>151642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136419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27629</xdr:rowOff>
    </xdr:from>
    <xdr:to>
      <xdr:col>24</xdr:col>
      <xdr:colOff>63500</xdr:colOff>
      <xdr:row>37</xdr:row>
      <xdr:rowOff>56280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1279"/>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52946</xdr:rowOff>
    </xdr:from>
    <xdr:to>
      <xdr:col>19</xdr:col>
      <xdr:colOff>177800</xdr:colOff>
      <xdr:row>37</xdr:row>
      <xdr:rowOff>56280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659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52946</xdr:rowOff>
    </xdr:from>
    <xdr:to>
      <xdr:col>15</xdr:col>
      <xdr:colOff>50800</xdr:colOff>
      <xdr:row>37</xdr:row>
      <xdr:rowOff>59042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5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59042</xdr:rowOff>
    </xdr:from>
    <xdr:to>
      <xdr:col>10</xdr:col>
      <xdr:colOff>114300</xdr:colOff>
      <xdr:row>38</xdr:row>
      <xdr:rowOff>59252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692"/>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148279</xdr:rowOff>
    </xdr:from>
    <xdr:to>
      <xdr:col>24</xdr:col>
      <xdr:colOff>114300</xdr:colOff>
      <xdr:row>37</xdr:row>
      <xdr:rowOff>78429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5480</xdr:rowOff>
    </xdr:from>
    <xdr:to>
      <xdr:col>20</xdr:col>
      <xdr:colOff>38100</xdr:colOff>
      <xdr:row>37</xdr:row>
      <xdr:rowOff>107080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98207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2146</xdr:rowOff>
    </xdr:from>
    <xdr:to>
      <xdr:col>15</xdr:col>
      <xdr:colOff>101600</xdr:colOff>
      <xdr:row>37</xdr:row>
      <xdr:rowOff>103746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8242</xdr:rowOff>
    </xdr:from>
    <xdr:to>
      <xdr:col>10</xdr:col>
      <xdr:colOff>165100</xdr:colOff>
      <xdr:row>37</xdr:row>
      <xdr:rowOff>109842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100969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8452</xdr:rowOff>
    </xdr:from>
    <xdr:to>
      <xdr:col>6</xdr:col>
      <xdr:colOff>38100</xdr:colOff>
      <xdr:row>38</xdr:row>
      <xdr:rowOff>110052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101179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69571</xdr:rowOff>
    </xdr:from>
    <xdr:to>
      <xdr:col>24</xdr:col>
      <xdr:colOff>63500</xdr:colOff>
      <xdr:row>57</xdr:row>
      <xdr:rowOff>147586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2221"/>
          <a:ext cx="838200" cy="7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147586</xdr:rowOff>
    </xdr:from>
    <xdr:to>
      <xdr:col>19</xdr:col>
      <xdr:colOff>177800</xdr:colOff>
      <xdr:row>57</xdr:row>
      <xdr:rowOff>156934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0236"/>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102298</xdr:rowOff>
    </xdr:from>
    <xdr:to>
      <xdr:col>15</xdr:col>
      <xdr:colOff>50800</xdr:colOff>
      <xdr:row>57</xdr:row>
      <xdr:rowOff>156934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494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102298</xdr:rowOff>
    </xdr:from>
    <xdr:to>
      <xdr:col>10</xdr:col>
      <xdr:colOff>114300</xdr:colOff>
      <xdr:row>57</xdr:row>
      <xdr:rowOff>148933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948"/>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18771</xdr:rowOff>
    </xdr:from>
    <xdr:to>
      <xdr:col>24</xdr:col>
      <xdr:colOff>114300</xdr:colOff>
      <xdr:row>57</xdr:row>
      <xdr:rowOff>120371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168648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96786</xdr:rowOff>
    </xdr:from>
    <xdr:to>
      <xdr:col>20</xdr:col>
      <xdr:colOff>38100</xdr:colOff>
      <xdr:row>58</xdr:row>
      <xdr:rowOff>26936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18063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106134</xdr:rowOff>
    </xdr:from>
    <xdr:to>
      <xdr:col>15</xdr:col>
      <xdr:colOff>101600</xdr:colOff>
      <xdr:row>58</xdr:row>
      <xdr:rowOff>36284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27411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51498</xdr:rowOff>
    </xdr:from>
    <xdr:to>
      <xdr:col>10</xdr:col>
      <xdr:colOff>165100</xdr:colOff>
      <xdr:row>57</xdr:row>
      <xdr:rowOff>153098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144225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98133</xdr:rowOff>
    </xdr:from>
    <xdr:to>
      <xdr:col>6</xdr:col>
      <xdr:colOff>38100</xdr:colOff>
      <xdr:row>58</xdr:row>
      <xdr:rowOff>28283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19410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161761</xdr:rowOff>
    </xdr:from>
    <xdr:to>
      <xdr:col>24</xdr:col>
      <xdr:colOff>63500</xdr:colOff>
      <xdr:row>78</xdr:row>
      <xdr:rowOff>163779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4861"/>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158065</xdr:rowOff>
    </xdr:from>
    <xdr:to>
      <xdr:col>19</xdr:col>
      <xdr:colOff>177800</xdr:colOff>
      <xdr:row>78</xdr:row>
      <xdr:rowOff>161761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3116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158065</xdr:rowOff>
    </xdr:from>
    <xdr:to>
      <xdr:col>15</xdr:col>
      <xdr:colOff>50800</xdr:colOff>
      <xdr:row>78</xdr:row>
      <xdr:rowOff>158789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116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158789</xdr:rowOff>
    </xdr:from>
    <xdr:to>
      <xdr:col>10</xdr:col>
      <xdr:colOff>114300</xdr:colOff>
      <xdr:row>79</xdr:row>
      <xdr:rowOff>19532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1889"/>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112979</xdr:rowOff>
    </xdr:from>
    <xdr:to>
      <xdr:col>24</xdr:col>
      <xdr:colOff>114300</xdr:colOff>
      <xdr:row>79</xdr:row>
      <xdr:rowOff>43129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27906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110961</xdr:rowOff>
    </xdr:from>
    <xdr:to>
      <xdr:col>20</xdr:col>
      <xdr:colOff>38100</xdr:colOff>
      <xdr:row>79</xdr:row>
      <xdr:rowOff>41111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32238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107265</xdr:rowOff>
    </xdr:from>
    <xdr:to>
      <xdr:col>15</xdr:col>
      <xdr:colOff>101600</xdr:colOff>
      <xdr:row>79</xdr:row>
      <xdr:rowOff>37415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28542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107989</xdr:rowOff>
    </xdr:from>
    <xdr:to>
      <xdr:col>10</xdr:col>
      <xdr:colOff>165100</xdr:colOff>
      <xdr:row>79</xdr:row>
      <xdr:rowOff>38139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140182</xdr:rowOff>
    </xdr:from>
    <xdr:to>
      <xdr:col>6</xdr:col>
      <xdr:colOff>38100</xdr:colOff>
      <xdr:row>79</xdr:row>
      <xdr:rowOff>70332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61459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0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83029</xdr:rowOff>
    </xdr:from>
    <xdr:to>
      <xdr:col>24</xdr:col>
      <xdr:colOff>63500</xdr:colOff>
      <xdr:row>96</xdr:row>
      <xdr:rowOff>19424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0779"/>
          <a:ext cx="838200" cy="10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170235</xdr:rowOff>
    </xdr:from>
    <xdr:to>
      <xdr:col>19</xdr:col>
      <xdr:colOff>177800</xdr:colOff>
      <xdr:row>96</xdr:row>
      <xdr:rowOff>19424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86535"/>
          <a:ext cx="889000" cy="1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170235</xdr:rowOff>
    </xdr:from>
    <xdr:to>
      <xdr:col>15</xdr:col>
      <xdr:colOff>50800</xdr:colOff>
      <xdr:row>96</xdr:row>
      <xdr:rowOff>125363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86535"/>
          <a:ext cx="889000" cy="2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125363</xdr:rowOff>
    </xdr:from>
    <xdr:to>
      <xdr:col>10</xdr:col>
      <xdr:colOff>114300</xdr:colOff>
      <xdr:row>97</xdr:row>
      <xdr:rowOff>3107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456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32229</xdr:rowOff>
    </xdr:from>
    <xdr:to>
      <xdr:col>24</xdr:col>
      <xdr:colOff>114300</xdr:colOff>
      <xdr:row>95</xdr:row>
      <xdr:rowOff>133829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55106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140074</xdr:rowOff>
    </xdr:from>
    <xdr:to>
      <xdr:col>20</xdr:col>
      <xdr:colOff>38100</xdr:colOff>
      <xdr:row>96</xdr:row>
      <xdr:rowOff>70224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86751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119435</xdr:rowOff>
    </xdr:from>
    <xdr:to>
      <xdr:col>15</xdr:col>
      <xdr:colOff>101600</xdr:colOff>
      <xdr:row>95</xdr:row>
      <xdr:rowOff>49585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66112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74563</xdr:rowOff>
    </xdr:from>
    <xdr:to>
      <xdr:col>10</xdr:col>
      <xdr:colOff>165100</xdr:colOff>
      <xdr:row>97</xdr:row>
      <xdr:rowOff>4713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21240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123757</xdr:rowOff>
    </xdr:from>
    <xdr:to>
      <xdr:col>6</xdr:col>
      <xdr:colOff>38100</xdr:colOff>
      <xdr:row>97</xdr:row>
      <xdr:rowOff>53907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70434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128125</xdr:rowOff>
    </xdr:from>
    <xdr:to>
      <xdr:col>55</xdr:col>
      <xdr:colOff>0</xdr:colOff>
      <xdr:row>36</xdr:row>
      <xdr:rowOff>148577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00325"/>
          <a:ext cx="8382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128125</xdr:rowOff>
    </xdr:from>
    <xdr:to>
      <xdr:col>50</xdr:col>
      <xdr:colOff>114300</xdr:colOff>
      <xdr:row>37</xdr:row>
      <xdr:rowOff>22687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0325"/>
          <a:ext cx="889000" cy="6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99748</xdr:rowOff>
    </xdr:from>
    <xdr:to>
      <xdr:col>45</xdr:col>
      <xdr:colOff>177800</xdr:colOff>
      <xdr:row>37</xdr:row>
      <xdr:rowOff>22687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6148"/>
          <a:ext cx="889000" cy="7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99748</xdr:rowOff>
    </xdr:from>
    <xdr:to>
      <xdr:col>41</xdr:col>
      <xdr:colOff>50800</xdr:colOff>
      <xdr:row>37</xdr:row>
      <xdr:rowOff>63835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6148"/>
          <a:ext cx="889000" cy="8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97777</xdr:rowOff>
    </xdr:from>
    <xdr:to>
      <xdr:col>55</xdr:col>
      <xdr:colOff>50800</xdr:colOff>
      <xdr:row>37</xdr:row>
      <xdr:rowOff>27927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77325</xdr:rowOff>
    </xdr:from>
    <xdr:to>
      <xdr:col>50</xdr:col>
      <xdr:colOff>165100</xdr:colOff>
      <xdr:row>37</xdr:row>
      <xdr:rowOff>7475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170052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143337</xdr:rowOff>
    </xdr:from>
    <xdr:to>
      <xdr:col>46</xdr:col>
      <xdr:colOff>38100</xdr:colOff>
      <xdr:row>37</xdr:row>
      <xdr:rowOff>73487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64614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48948</xdr:rowOff>
    </xdr:from>
    <xdr:to>
      <xdr:col>41</xdr:col>
      <xdr:colOff>101600</xdr:colOff>
      <xdr:row>32</xdr:row>
      <xdr:rowOff>150548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141675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13035</xdr:rowOff>
    </xdr:from>
    <xdr:to>
      <xdr:col>36</xdr:col>
      <xdr:colOff>165100</xdr:colOff>
      <xdr:row>37</xdr:row>
      <xdr:rowOff>114635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62573</xdr:rowOff>
    </xdr:from>
    <xdr:to>
      <xdr:col>55</xdr:col>
      <xdr:colOff>0</xdr:colOff>
      <xdr:row>54</xdr:row>
      <xdr:rowOff>29096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635073"/>
          <a:ext cx="838200" cy="6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62573</xdr:rowOff>
    </xdr:from>
    <xdr:to>
      <xdr:col>50</xdr:col>
      <xdr:colOff>114300</xdr:colOff>
      <xdr:row>53</xdr:row>
      <xdr:rowOff>149644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635073"/>
          <a:ext cx="889000" cy="6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149644</xdr:rowOff>
    </xdr:from>
    <xdr:to>
      <xdr:col>45</xdr:col>
      <xdr:colOff>177800</xdr:colOff>
      <xdr:row>55</xdr:row>
      <xdr:rowOff>147701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36494"/>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147701</xdr:rowOff>
    </xdr:from>
    <xdr:to>
      <xdr:col>41</xdr:col>
      <xdr:colOff>50800</xdr:colOff>
      <xdr:row>56</xdr:row>
      <xdr:rowOff>105740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77451"/>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149746</xdr:rowOff>
    </xdr:from>
    <xdr:to>
      <xdr:col>55</xdr:col>
      <xdr:colOff>50800</xdr:colOff>
      <xdr:row>54</xdr:row>
      <xdr:rowOff>79896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11773</xdr:rowOff>
    </xdr:from>
    <xdr:to>
      <xdr:col>50</xdr:col>
      <xdr:colOff>165100</xdr:colOff>
      <xdr:row>50</xdr:row>
      <xdr:rowOff>113373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5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129900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3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98844</xdr:rowOff>
    </xdr:from>
    <xdr:to>
      <xdr:col>46</xdr:col>
      <xdr:colOff>38100</xdr:colOff>
      <xdr:row>54</xdr:row>
      <xdr:rowOff>28994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45521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96901</xdr:rowOff>
    </xdr:from>
    <xdr:to>
      <xdr:col>41</xdr:col>
      <xdr:colOff>101600</xdr:colOff>
      <xdr:row>56</xdr:row>
      <xdr:rowOff>27051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54940</xdr:rowOff>
    </xdr:from>
    <xdr:to>
      <xdr:col>36</xdr:col>
      <xdr:colOff>165100</xdr:colOff>
      <xdr:row>56</xdr:row>
      <xdr:rowOff>156540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147667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145510</xdr:rowOff>
    </xdr:from>
    <xdr:to>
      <xdr:col>55</xdr:col>
      <xdr:colOff>0</xdr:colOff>
      <xdr:row>79</xdr:row>
      <xdr:rowOff>28829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8610"/>
          <a:ext cx="8382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15342</xdr:rowOff>
    </xdr:from>
    <xdr:to>
      <xdr:col>50</xdr:col>
      <xdr:colOff>114300</xdr:colOff>
      <xdr:row>79</xdr:row>
      <xdr:rowOff>28829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989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15342</xdr:rowOff>
    </xdr:from>
    <xdr:to>
      <xdr:col>45</xdr:col>
      <xdr:colOff>177800</xdr:colOff>
      <xdr:row>79</xdr:row>
      <xdr:rowOff>26391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5989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23133</xdr:rowOff>
    </xdr:from>
    <xdr:to>
      <xdr:col>41</xdr:col>
      <xdr:colOff>50800</xdr:colOff>
      <xdr:row>79</xdr:row>
      <xdr:rowOff>26391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6768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94710</xdr:rowOff>
    </xdr:from>
    <xdr:to>
      <xdr:col>55</xdr:col>
      <xdr:colOff>50800</xdr:colOff>
      <xdr:row>79</xdr:row>
      <xdr:rowOff>24860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9637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149479</xdr:rowOff>
    </xdr:from>
    <xdr:to>
      <xdr:col>50</xdr:col>
      <xdr:colOff>165100</xdr:colOff>
      <xdr:row>79</xdr:row>
      <xdr:rowOff>79629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70756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147041</xdr:rowOff>
    </xdr:from>
    <xdr:to>
      <xdr:col>41</xdr:col>
      <xdr:colOff>101600</xdr:colOff>
      <xdr:row>79</xdr:row>
      <xdr:rowOff>77191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68318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143783</xdr:rowOff>
    </xdr:from>
    <xdr:to>
      <xdr:col>36</xdr:col>
      <xdr:colOff>165100</xdr:colOff>
      <xdr:row>79</xdr:row>
      <xdr:rowOff>73933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65060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168123</xdr:rowOff>
    </xdr:from>
    <xdr:to>
      <xdr:col>54</xdr:col>
      <xdr:colOff>189865</xdr:colOff>
      <xdr:row>98</xdr:row>
      <xdr:rowOff>167360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70073"/>
          <a:ext cx="1270" cy="1199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171187</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167360</xdr:rowOff>
    </xdr:from>
    <xdr:to>
      <xdr:col>55</xdr:col>
      <xdr:colOff>88900</xdr:colOff>
      <xdr:row>98</xdr:row>
      <xdr:rowOff>167360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114800</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168123</xdr:rowOff>
    </xdr:from>
    <xdr:to>
      <xdr:col>55</xdr:col>
      <xdr:colOff>88900</xdr:colOff>
      <xdr:row>91</xdr:row>
      <xdr:rowOff>168123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45859</xdr:rowOff>
    </xdr:from>
    <xdr:to>
      <xdr:col>55</xdr:col>
      <xdr:colOff>0</xdr:colOff>
      <xdr:row>94</xdr:row>
      <xdr:rowOff>152248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47809"/>
          <a:ext cx="838200" cy="6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147414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06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168987</xdr:rowOff>
    </xdr:from>
    <xdr:to>
      <xdr:col>55</xdr:col>
      <xdr:colOff>50800</xdr:colOff>
      <xdr:row>97</xdr:row>
      <xdr:rowOff>99137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45859</xdr:rowOff>
    </xdr:from>
    <xdr:to>
      <xdr:col>50</xdr:col>
      <xdr:colOff>114300</xdr:colOff>
      <xdr:row>95</xdr:row>
      <xdr:rowOff>51181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47809"/>
          <a:ext cx="889000" cy="6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2756</xdr:rowOff>
    </xdr:from>
    <xdr:to>
      <xdr:col>50</xdr:col>
      <xdr:colOff>165100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95483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51181</xdr:rowOff>
    </xdr:from>
    <xdr:to>
      <xdr:col>45</xdr:col>
      <xdr:colOff>177800</xdr:colOff>
      <xdr:row>96</xdr:row>
      <xdr:rowOff>128206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38931"/>
          <a:ext cx="889000" cy="2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5893</xdr:rowOff>
    </xdr:from>
    <xdr:to>
      <xdr:col>46</xdr:col>
      <xdr:colOff>38100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128206</xdr:rowOff>
    </xdr:from>
    <xdr:to>
      <xdr:col>41</xdr:col>
      <xdr:colOff>50800</xdr:colOff>
      <xdr:row>97</xdr:row>
      <xdr:rowOff>26708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87406"/>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433</xdr:rowOff>
    </xdr:from>
    <xdr:to>
      <xdr:col>41</xdr:col>
      <xdr:colOff>101600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35153</xdr:rowOff>
    </xdr:from>
    <xdr:to>
      <xdr:col>36</xdr:col>
      <xdr:colOff>165100</xdr:colOff>
      <xdr:row>97</xdr:row>
      <xdr:rowOff>136753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127880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101448</xdr:rowOff>
    </xdr:from>
    <xdr:to>
      <xdr:col>55</xdr:col>
      <xdr:colOff>50800</xdr:colOff>
      <xdr:row>95</xdr:row>
      <xdr:rowOff>31598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124325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166509</xdr:rowOff>
    </xdr:from>
    <xdr:to>
      <xdr:col>50</xdr:col>
      <xdr:colOff>165100</xdr:colOff>
      <xdr:row>91</xdr:row>
      <xdr:rowOff>96659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113186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537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xdr:rowOff>
    </xdr:from>
    <xdr:to>
      <xdr:col>46</xdr:col>
      <xdr:colOff>38100</xdr:colOff>
      <xdr:row>95</xdr:row>
      <xdr:rowOff>101981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118508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77406</xdr:rowOff>
    </xdr:from>
    <xdr:to>
      <xdr:col>41</xdr:col>
      <xdr:colOff>101600</xdr:colOff>
      <xdr:row>97</xdr:row>
      <xdr:rowOff>7556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24083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147358</xdr:rowOff>
    </xdr:from>
    <xdr:to>
      <xdr:col>36</xdr:col>
      <xdr:colOff>165100</xdr:colOff>
      <xdr:row>97</xdr:row>
      <xdr:rowOff>77508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94035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130876</xdr:rowOff>
    </xdr:from>
    <xdr:to>
      <xdr:col>85</xdr:col>
      <xdr:colOff>127000</xdr:colOff>
      <xdr:row>38</xdr:row>
      <xdr:rowOff>35458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74526"/>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35458</xdr:rowOff>
    </xdr:from>
    <xdr:to>
      <xdr:col>81</xdr:col>
      <xdr:colOff>50800</xdr:colOff>
      <xdr:row>38</xdr:row>
      <xdr:rowOff>53746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505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53746</xdr:rowOff>
    </xdr:from>
    <xdr:to>
      <xdr:col>76</xdr:col>
      <xdr:colOff>114300</xdr:colOff>
      <xdr:row>38</xdr:row>
      <xdr:rowOff>63164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6884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1763</xdr:rowOff>
    </xdr:from>
    <xdr:to>
      <xdr:col>71</xdr:col>
      <xdr:colOff>177800</xdr:colOff>
      <xdr:row>38</xdr:row>
      <xdr:rowOff>63164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16863"/>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80076</xdr:rowOff>
    </xdr:from>
    <xdr:to>
      <xdr:col>85</xdr:col>
      <xdr:colOff>177800</xdr:colOff>
      <xdr:row>38</xdr:row>
      <xdr:rowOff>10226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102953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156108</xdr:rowOff>
    </xdr:from>
    <xdr:to>
      <xdr:col>81</xdr:col>
      <xdr:colOff>101600</xdr:colOff>
      <xdr:row>38</xdr:row>
      <xdr:rowOff>86258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102785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2946</xdr:rowOff>
    </xdr:from>
    <xdr:to>
      <xdr:col>76</xdr:col>
      <xdr:colOff>165100</xdr:colOff>
      <xdr:row>38</xdr:row>
      <xdr:rowOff>104546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121073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12364</xdr:rowOff>
    </xdr:from>
    <xdr:to>
      <xdr:col>72</xdr:col>
      <xdr:colOff>38100</xdr:colOff>
      <xdr:row>38</xdr:row>
      <xdr:rowOff>113964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130492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0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122413</xdr:rowOff>
    </xdr:from>
    <xdr:to>
      <xdr:col>67</xdr:col>
      <xdr:colOff>101600</xdr:colOff>
      <xdr:row>38</xdr:row>
      <xdr:rowOff>52563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69090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82169</xdr:rowOff>
    </xdr:from>
    <xdr:to>
      <xdr:col>85</xdr:col>
      <xdr:colOff>127000</xdr:colOff>
      <xdr:row>77</xdr:row>
      <xdr:rowOff>87757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83819"/>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85255</xdr:rowOff>
    </xdr:from>
    <xdr:to>
      <xdr:col>81</xdr:col>
      <xdr:colOff>50800</xdr:colOff>
      <xdr:row>77</xdr:row>
      <xdr:rowOff>87757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6905"/>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85255</xdr:rowOff>
    </xdr:from>
    <xdr:to>
      <xdr:col>76</xdr:col>
      <xdr:colOff>114300</xdr:colOff>
      <xdr:row>77</xdr:row>
      <xdr:rowOff>87033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690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78536</xdr:rowOff>
    </xdr:from>
    <xdr:to>
      <xdr:col>71</xdr:col>
      <xdr:colOff>177800</xdr:colOff>
      <xdr:row>77</xdr:row>
      <xdr:rowOff>87033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80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31369</xdr:rowOff>
    </xdr:from>
    <xdr:to>
      <xdr:col>85</xdr:col>
      <xdr:colOff>177800</xdr:colOff>
      <xdr:row>77</xdr:row>
      <xdr:rowOff>132969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9796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36957</xdr:rowOff>
    </xdr:from>
    <xdr:to>
      <xdr:col>81</xdr:col>
      <xdr:colOff>101600</xdr:colOff>
      <xdr:row>77</xdr:row>
      <xdr:rowOff>138557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34455</xdr:rowOff>
    </xdr:from>
    <xdr:to>
      <xdr:col>76</xdr:col>
      <xdr:colOff>165100</xdr:colOff>
      <xdr:row>77</xdr:row>
      <xdr:rowOff>136055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127182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36233</xdr:rowOff>
    </xdr:from>
    <xdr:to>
      <xdr:col>72</xdr:col>
      <xdr:colOff>38100</xdr:colOff>
      <xdr:row>77</xdr:row>
      <xdr:rowOff>137833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128960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27736</xdr:rowOff>
    </xdr:from>
    <xdr:to>
      <xdr:col>67</xdr:col>
      <xdr:colOff>101600</xdr:colOff>
      <xdr:row>77</xdr:row>
      <xdr:rowOff>129336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120463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74969</xdr:rowOff>
    </xdr:from>
    <xdr:to>
      <xdr:col>85</xdr:col>
      <xdr:colOff>127000</xdr:colOff>
      <xdr:row>97</xdr:row>
      <xdr:rowOff>124768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05619"/>
          <a:ext cx="838200" cy="4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38421</xdr:rowOff>
    </xdr:from>
    <xdr:to>
      <xdr:col>81</xdr:col>
      <xdr:colOff>50800</xdr:colOff>
      <xdr:row>97</xdr:row>
      <xdr:rowOff>124768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69071"/>
          <a:ext cx="889000" cy="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38421</xdr:rowOff>
    </xdr:from>
    <xdr:to>
      <xdr:col>76</xdr:col>
      <xdr:colOff>114300</xdr:colOff>
      <xdr:row>98</xdr:row>
      <xdr:rowOff>41704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69071"/>
          <a:ext cx="889000" cy="1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147363</xdr:rowOff>
    </xdr:from>
    <xdr:to>
      <xdr:col>71</xdr:col>
      <xdr:colOff>177800</xdr:colOff>
      <xdr:row>98</xdr:row>
      <xdr:rowOff>41704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78013"/>
          <a:ext cx="8890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24169</xdr:rowOff>
    </xdr:from>
    <xdr:to>
      <xdr:col>85</xdr:col>
      <xdr:colOff>177800</xdr:colOff>
      <xdr:row>97</xdr:row>
      <xdr:rowOff>125769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47046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73968</xdr:rowOff>
    </xdr:from>
    <xdr:to>
      <xdr:col>81</xdr:col>
      <xdr:colOff>101600</xdr:colOff>
      <xdr:row>98</xdr:row>
      <xdr:rowOff>4118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159071</xdr:rowOff>
    </xdr:from>
    <xdr:to>
      <xdr:col>76</xdr:col>
      <xdr:colOff>165100</xdr:colOff>
      <xdr:row>97</xdr:row>
      <xdr:rowOff>89221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105748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162354</xdr:rowOff>
    </xdr:from>
    <xdr:to>
      <xdr:col>72</xdr:col>
      <xdr:colOff>38100</xdr:colOff>
      <xdr:row>98</xdr:row>
      <xdr:rowOff>92504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83631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96563</xdr:rowOff>
    </xdr:from>
    <xdr:to>
      <xdr:col>67</xdr:col>
      <xdr:colOff>101600</xdr:colOff>
      <xdr:row>98</xdr:row>
      <xdr:rowOff>26713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43240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41783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41783</xdr:rowOff>
    </xdr:from>
    <xdr:to>
      <xdr:col>111</xdr:col>
      <xdr:colOff>177800</xdr:colOff>
      <xdr:row>39</xdr:row>
      <xdr:rowOff>41783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42672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2833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42672</xdr:rowOff>
    </xdr:from>
    <xdr:to>
      <xdr:col>102</xdr:col>
      <xdr:colOff>114300</xdr:colOff>
      <xdr:row>39</xdr:row>
      <xdr:rowOff>44069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2922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162433</xdr:rowOff>
    </xdr:from>
    <xdr:to>
      <xdr:col>107</xdr:col>
      <xdr:colOff>101600</xdr:colOff>
      <xdr:row>39</xdr:row>
      <xdr:rowOff>92583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83710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163322</xdr:rowOff>
    </xdr:from>
    <xdr:to>
      <xdr:col>102</xdr:col>
      <xdr:colOff>165100</xdr:colOff>
      <xdr:row>39</xdr:row>
      <xdr:rowOff>93472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84599</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171018</xdr:rowOff>
    </xdr:from>
    <xdr:to>
      <xdr:col>116</xdr:col>
      <xdr:colOff>63500</xdr:colOff>
      <xdr:row>57</xdr:row>
      <xdr:rowOff>171132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4366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169685</xdr:rowOff>
    </xdr:from>
    <xdr:to>
      <xdr:col>111</xdr:col>
      <xdr:colOff>177800</xdr:colOff>
      <xdr:row>57</xdr:row>
      <xdr:rowOff>171132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42335"/>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118021</xdr:rowOff>
    </xdr:from>
    <xdr:to>
      <xdr:col>107</xdr:col>
      <xdr:colOff>50800</xdr:colOff>
      <xdr:row>57</xdr:row>
      <xdr:rowOff>169685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90671"/>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118021</xdr:rowOff>
    </xdr:from>
    <xdr:to>
      <xdr:col>102</xdr:col>
      <xdr:colOff>114300</xdr:colOff>
      <xdr:row>57</xdr:row>
      <xdr:rowOff>169304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9067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120218</xdr:rowOff>
    </xdr:from>
    <xdr:to>
      <xdr:col>116</xdr:col>
      <xdr:colOff>114300</xdr:colOff>
      <xdr:row>58</xdr:row>
      <xdr:rowOff>50368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143095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120332</xdr:rowOff>
    </xdr:from>
    <xdr:to>
      <xdr:col>112</xdr:col>
      <xdr:colOff>38100</xdr:colOff>
      <xdr:row>58</xdr:row>
      <xdr:rowOff>50482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67009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118885</xdr:rowOff>
    </xdr:from>
    <xdr:to>
      <xdr:col>107</xdr:col>
      <xdr:colOff>101600</xdr:colOff>
      <xdr:row>58</xdr:row>
      <xdr:rowOff>49035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65562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67221</xdr:rowOff>
    </xdr:from>
    <xdr:to>
      <xdr:col>102</xdr:col>
      <xdr:colOff>165100</xdr:colOff>
      <xdr:row>57</xdr:row>
      <xdr:rowOff>168821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13898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118504</xdr:rowOff>
    </xdr:from>
    <xdr:to>
      <xdr:col>98</xdr:col>
      <xdr:colOff>38100</xdr:colOff>
      <xdr:row>58</xdr:row>
      <xdr:rowOff>48654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65181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45386</xdr:rowOff>
    </xdr:from>
    <xdr:to>
      <xdr:col>116</xdr:col>
      <xdr:colOff>63500</xdr:colOff>
      <xdr:row>76</xdr:row>
      <xdr:rowOff>152958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75586"/>
          <a:ext cx="8382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152958</xdr:rowOff>
    </xdr:from>
    <xdr:to>
      <xdr:col>111</xdr:col>
      <xdr:colOff>177800</xdr:colOff>
      <xdr:row>77</xdr:row>
      <xdr:rowOff>14689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83158"/>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8353</xdr:rowOff>
    </xdr:from>
    <xdr:to>
      <xdr:col>107</xdr:col>
      <xdr:colOff>50800</xdr:colOff>
      <xdr:row>77</xdr:row>
      <xdr:rowOff>14689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1000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8353</xdr:rowOff>
    </xdr:from>
    <xdr:to>
      <xdr:col>102</xdr:col>
      <xdr:colOff>114300</xdr:colOff>
      <xdr:row>77</xdr:row>
      <xdr:rowOff>94273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10003"/>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166036</xdr:rowOff>
    </xdr:from>
    <xdr:to>
      <xdr:col>116</xdr:col>
      <xdr:colOff>114300</xdr:colOff>
      <xdr:row>76</xdr:row>
      <xdr:rowOff>96186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2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144463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102158</xdr:rowOff>
    </xdr:from>
    <xdr:to>
      <xdr:col>112</xdr:col>
      <xdr:colOff>38100</xdr:colOff>
      <xdr:row>77</xdr:row>
      <xdr:rowOff>32308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23435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135339</xdr:rowOff>
    </xdr:from>
    <xdr:to>
      <xdr:col>107</xdr:col>
      <xdr:colOff>101600</xdr:colOff>
      <xdr:row>77</xdr:row>
      <xdr:rowOff>65489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56616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129003</xdr:rowOff>
    </xdr:from>
    <xdr:to>
      <xdr:col>102</xdr:col>
      <xdr:colOff>165100</xdr:colOff>
      <xdr:row>77</xdr:row>
      <xdr:rowOff>59153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50280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43473</xdr:rowOff>
    </xdr:from>
    <xdr:to>
      <xdr:col>98</xdr:col>
      <xdr:colOff>38100</xdr:colOff>
      <xdr:row>77</xdr:row>
      <xdr:rowOff>145073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136200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４５９，１６２</a:t>
          </a:r>
          <a:r>
            <a:rPr kumimoji="1" lang="ja-JP" altLang="ja-JP" sz="1100">
              <a:solidFill>
                <a:sysClr val="windowText" lastClr="000000"/>
              </a:solidFill>
              <a:effectLst/>
              <a:latin typeface="+mn-lt"/>
              <a:ea typeface="+mn-ea"/>
              <a:cs typeface="+mn-cs"/>
            </a:rPr>
            <a:t>円となっている。普通建設事業費が前年度から大きく</a:t>
          </a:r>
          <a:r>
            <a:rPr kumimoji="1" lang="ja-JP" altLang="en-US" sz="1100">
              <a:solidFill>
                <a:sysClr val="windowText" lastClr="000000"/>
              </a:solidFill>
              <a:effectLst/>
              <a:latin typeface="+mn-lt"/>
              <a:ea typeface="+mn-ea"/>
              <a:cs typeface="+mn-cs"/>
            </a:rPr>
            <a:t>減少して</a:t>
          </a:r>
          <a:r>
            <a:rPr kumimoji="1" lang="ja-JP" altLang="ja-JP" sz="1100">
              <a:solidFill>
                <a:sysClr val="windowText" lastClr="000000"/>
              </a:solidFill>
              <a:effectLst/>
              <a:latin typeface="+mn-lt"/>
              <a:ea typeface="+mn-ea"/>
              <a:cs typeface="+mn-cs"/>
            </a:rPr>
            <a:t>いるのは、新庁舎整備事業</a:t>
          </a:r>
          <a:r>
            <a:rPr kumimoji="1" lang="ja-JP" altLang="en-US" sz="1100">
              <a:solidFill>
                <a:sysClr val="windowText" lastClr="000000"/>
              </a:solidFill>
              <a:effectLst/>
              <a:latin typeface="+mn-lt"/>
              <a:ea typeface="+mn-ea"/>
              <a:cs typeface="+mn-cs"/>
            </a:rPr>
            <a:t>が完了を迎えつつある</a:t>
          </a:r>
          <a:r>
            <a:rPr kumimoji="1" lang="ja-JP" altLang="ja-JP" sz="1100">
              <a:solidFill>
                <a:sysClr val="windowText" lastClr="000000"/>
              </a:solidFill>
              <a:effectLst/>
              <a:latin typeface="+mn-lt"/>
              <a:ea typeface="+mn-ea"/>
              <a:cs typeface="+mn-cs"/>
            </a:rPr>
            <a:t>ためである。</a:t>
          </a:r>
          <a:r>
            <a:rPr kumimoji="1" lang="ja-JP" altLang="en-US" sz="1100">
              <a:solidFill>
                <a:sysClr val="windowText" lastClr="000000"/>
              </a:solidFill>
              <a:effectLst/>
              <a:latin typeface="+mn-lt"/>
              <a:ea typeface="+mn-ea"/>
              <a:cs typeface="+mn-cs"/>
            </a:rPr>
            <a:t>また、物件費は給食費の公会計化に伴う給食材料費の予算計上や自治体</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の推進により増、扶助費は住民税非課税世帯等への臨時特別給付金や障害福祉関係経費の増等により増となっている。</a:t>
          </a:r>
          <a:r>
            <a:rPr kumimoji="1" lang="ja-JP" altLang="ja-JP" sz="1100">
              <a:solidFill>
                <a:sysClr val="windowText" lastClr="000000"/>
              </a:solidFill>
              <a:effectLst/>
              <a:latin typeface="+mn-lt"/>
              <a:ea typeface="+mn-ea"/>
              <a:cs typeface="+mn-cs"/>
            </a:rPr>
            <a:t>今後も大型事業の進捗に伴い、普通建設事業費や公債費の増が見込まれることから、計画的に基金の取崩しを行う予定である。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152959</xdr:rowOff>
    </xdr:from>
    <xdr:to>
      <xdr:col>24</xdr:col>
      <xdr:colOff>63500</xdr:colOff>
      <xdr:row>35</xdr:row>
      <xdr:rowOff>12598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225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334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31801</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255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142901</xdr:rowOff>
    </xdr:from>
    <xdr:to>
      <xdr:col>10</xdr:col>
      <xdr:colOff>114300</xdr:colOff>
      <xdr:row>35</xdr:row>
      <xdr:rowOff>31801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2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102159</xdr:rowOff>
    </xdr:from>
    <xdr:to>
      <xdr:col>24</xdr:col>
      <xdr:colOff>114300</xdr:colOff>
      <xdr:row>35</xdr:row>
      <xdr:rowOff>32309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125036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133248</xdr:rowOff>
    </xdr:from>
    <xdr:to>
      <xdr:col>20</xdr:col>
      <xdr:colOff>38100</xdr:colOff>
      <xdr:row>35</xdr:row>
      <xdr:rowOff>63398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79925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131132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152451</xdr:rowOff>
    </xdr:from>
    <xdr:to>
      <xdr:col>10</xdr:col>
      <xdr:colOff>165100</xdr:colOff>
      <xdr:row>35</xdr:row>
      <xdr:rowOff>82601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99128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92101</xdr:rowOff>
    </xdr:from>
    <xdr:to>
      <xdr:col>6</xdr:col>
      <xdr:colOff>38100</xdr:colOff>
      <xdr:row>35</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38778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117175</xdr:rowOff>
    </xdr:from>
    <xdr:to>
      <xdr:col>24</xdr:col>
      <xdr:colOff>63500</xdr:colOff>
      <xdr:row>55</xdr:row>
      <xdr:rowOff>95390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04025"/>
          <a:ext cx="838200" cy="3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117175</xdr:rowOff>
    </xdr:from>
    <xdr:to>
      <xdr:col>19</xdr:col>
      <xdr:colOff>177800</xdr:colOff>
      <xdr:row>55</xdr:row>
      <xdr:rowOff>74366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04025"/>
          <a:ext cx="889000" cy="3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76957</xdr:rowOff>
    </xdr:from>
    <xdr:to>
      <xdr:col>15</xdr:col>
      <xdr:colOff>50800</xdr:colOff>
      <xdr:row>55</xdr:row>
      <xdr:rowOff>74366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2357"/>
          <a:ext cx="889000" cy="5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76957</xdr:rowOff>
    </xdr:from>
    <xdr:to>
      <xdr:col>10</xdr:col>
      <xdr:colOff>114300</xdr:colOff>
      <xdr:row>56</xdr:row>
      <xdr:rowOff>138465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2357"/>
          <a:ext cx="889000" cy="7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44590</xdr:rowOff>
    </xdr:from>
    <xdr:to>
      <xdr:col>24</xdr:col>
      <xdr:colOff>114300</xdr:colOff>
      <xdr:row>55</xdr:row>
      <xdr:rowOff>146190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67467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66375</xdr:rowOff>
    </xdr:from>
    <xdr:to>
      <xdr:col>20</xdr:col>
      <xdr:colOff>38100</xdr:colOff>
      <xdr:row>53</xdr:row>
      <xdr:rowOff>167975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23566</xdr:rowOff>
    </xdr:from>
    <xdr:to>
      <xdr:col>15</xdr:col>
      <xdr:colOff>101600</xdr:colOff>
      <xdr:row>55</xdr:row>
      <xdr:rowOff>125166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141693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26157</xdr:rowOff>
    </xdr:from>
    <xdr:to>
      <xdr:col>10</xdr:col>
      <xdr:colOff>165100</xdr:colOff>
      <xdr:row>52</xdr:row>
      <xdr:rowOff>127757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118884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87665</xdr:rowOff>
    </xdr:from>
    <xdr:to>
      <xdr:col>6</xdr:col>
      <xdr:colOff>38100</xdr:colOff>
      <xdr:row>57</xdr:row>
      <xdr:rowOff>17815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34342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97923</xdr:rowOff>
    </xdr:from>
    <xdr:to>
      <xdr:col>24</xdr:col>
      <xdr:colOff>63500</xdr:colOff>
      <xdr:row>77</xdr:row>
      <xdr:rowOff>71072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8123"/>
          <a:ext cx="838200" cy="1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79674</xdr:rowOff>
    </xdr:from>
    <xdr:to>
      <xdr:col>19</xdr:col>
      <xdr:colOff>177800</xdr:colOff>
      <xdr:row>77</xdr:row>
      <xdr:rowOff>71072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9874"/>
          <a:ext cx="889000" cy="1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79674</xdr:rowOff>
    </xdr:from>
    <xdr:to>
      <xdr:col>15</xdr:col>
      <xdr:colOff>50800</xdr:colOff>
      <xdr:row>78</xdr:row>
      <xdr:rowOff>13979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9874"/>
          <a:ext cx="889000" cy="27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13979</xdr:rowOff>
    </xdr:from>
    <xdr:to>
      <xdr:col>10</xdr:col>
      <xdr:colOff>114300</xdr:colOff>
      <xdr:row>78</xdr:row>
      <xdr:rowOff>77130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7079"/>
          <a:ext cx="889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47123</xdr:rowOff>
    </xdr:from>
    <xdr:to>
      <xdr:col>24</xdr:col>
      <xdr:colOff>114300</xdr:colOff>
      <xdr:row>76</xdr:row>
      <xdr:rowOff>148723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20272</xdr:rowOff>
    </xdr:from>
    <xdr:to>
      <xdr:col>20</xdr:col>
      <xdr:colOff>38100</xdr:colOff>
      <xdr:row>77</xdr:row>
      <xdr:rowOff>121872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112999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28874</xdr:rowOff>
    </xdr:from>
    <xdr:to>
      <xdr:col>15</xdr:col>
      <xdr:colOff>101600</xdr:colOff>
      <xdr:row>76</xdr:row>
      <xdr:rowOff>130474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134629</xdr:rowOff>
    </xdr:from>
    <xdr:to>
      <xdr:col>10</xdr:col>
      <xdr:colOff>165100</xdr:colOff>
      <xdr:row>78</xdr:row>
      <xdr:rowOff>64779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55906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26330</xdr:rowOff>
    </xdr:from>
    <xdr:to>
      <xdr:col>6</xdr:col>
      <xdr:colOff>38100</xdr:colOff>
      <xdr:row>78</xdr:row>
      <xdr:rowOff>127930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119057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156563</xdr:rowOff>
    </xdr:from>
    <xdr:to>
      <xdr:col>24</xdr:col>
      <xdr:colOff>63500</xdr:colOff>
      <xdr:row>99</xdr:row>
      <xdr:rowOff>11542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8663"/>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156563</xdr:rowOff>
    </xdr:from>
    <xdr:to>
      <xdr:col>19</xdr:col>
      <xdr:colOff>177800</xdr:colOff>
      <xdr:row>99</xdr:row>
      <xdr:rowOff>30821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58663"/>
          <a:ext cx="8890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30821</xdr:rowOff>
    </xdr:from>
    <xdr:to>
      <xdr:col>15</xdr:col>
      <xdr:colOff>50800</xdr:colOff>
      <xdr:row>99</xdr:row>
      <xdr:rowOff>52800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4371"/>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52800</xdr:rowOff>
    </xdr:from>
    <xdr:to>
      <xdr:col>10</xdr:col>
      <xdr:colOff>114300</xdr:colOff>
      <xdr:row>99</xdr:row>
      <xdr:rowOff>102274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6350"/>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132192</xdr:rowOff>
    </xdr:from>
    <xdr:to>
      <xdr:col>24</xdr:col>
      <xdr:colOff>114300</xdr:colOff>
      <xdr:row>99</xdr:row>
      <xdr:rowOff>62342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110619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105763</xdr:rowOff>
    </xdr:from>
    <xdr:to>
      <xdr:col>20</xdr:col>
      <xdr:colOff>38100</xdr:colOff>
      <xdr:row>99</xdr:row>
      <xdr:rowOff>35913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27040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151471</xdr:rowOff>
    </xdr:from>
    <xdr:to>
      <xdr:col>15</xdr:col>
      <xdr:colOff>101600</xdr:colOff>
      <xdr:row>99</xdr:row>
      <xdr:rowOff>81621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72748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2000</xdr:rowOff>
    </xdr:from>
    <xdr:to>
      <xdr:col>10</xdr:col>
      <xdr:colOff>165100</xdr:colOff>
      <xdr:row>99</xdr:row>
      <xdr:rowOff>103600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51474</xdr:rowOff>
    </xdr:from>
    <xdr:to>
      <xdr:col>6</xdr:col>
      <xdr:colOff>38100</xdr:colOff>
      <xdr:row>99</xdr:row>
      <xdr:rowOff>153074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144201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26380</xdr:rowOff>
    </xdr:from>
    <xdr:to>
      <xdr:col>55</xdr:col>
      <xdr:colOff>0</xdr:colOff>
      <xdr:row>37</xdr:row>
      <xdr:rowOff>28666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3700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14950</xdr:rowOff>
    </xdr:from>
    <xdr:to>
      <xdr:col>50</xdr:col>
      <xdr:colOff>114300</xdr:colOff>
      <xdr:row>37</xdr:row>
      <xdr:rowOff>28666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358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14950</xdr:rowOff>
    </xdr:from>
    <xdr:to>
      <xdr:col>45</xdr:col>
      <xdr:colOff>177800</xdr:colOff>
      <xdr:row>37</xdr:row>
      <xdr:rowOff>22134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35860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13643</xdr:rowOff>
    </xdr:from>
    <xdr:to>
      <xdr:col>41</xdr:col>
      <xdr:colOff>50800</xdr:colOff>
      <xdr:row>37</xdr:row>
      <xdr:rowOff>22134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35729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147030</xdr:rowOff>
    </xdr:from>
    <xdr:to>
      <xdr:col>55</xdr:col>
      <xdr:colOff>50800</xdr:colOff>
      <xdr:row>37</xdr:row>
      <xdr:rowOff>77180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169907</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1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149316</xdr:rowOff>
    </xdr:from>
    <xdr:to>
      <xdr:col>50</xdr:col>
      <xdr:colOff>165100</xdr:colOff>
      <xdr:row>37</xdr:row>
      <xdr:rowOff>79466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95993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135600</xdr:rowOff>
    </xdr:from>
    <xdr:to>
      <xdr:col>46</xdr:col>
      <xdr:colOff>38100</xdr:colOff>
      <xdr:row>37</xdr:row>
      <xdr:rowOff>65750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82277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142784</xdr:rowOff>
    </xdr:from>
    <xdr:to>
      <xdr:col>41</xdr:col>
      <xdr:colOff>101600</xdr:colOff>
      <xdr:row>37</xdr:row>
      <xdr:rowOff>72934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89461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134293</xdr:rowOff>
    </xdr:from>
    <xdr:to>
      <xdr:col>36</xdr:col>
      <xdr:colOff>165100</xdr:colOff>
      <xdr:row>37</xdr:row>
      <xdr:rowOff>64443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80970</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158674</xdr:rowOff>
    </xdr:from>
    <xdr:to>
      <xdr:col>55</xdr:col>
      <xdr:colOff>0</xdr:colOff>
      <xdr:row>57</xdr:row>
      <xdr:rowOff>168999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31324"/>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155397</xdr:rowOff>
    </xdr:from>
    <xdr:to>
      <xdr:col>50</xdr:col>
      <xdr:colOff>114300</xdr:colOff>
      <xdr:row>57</xdr:row>
      <xdr:rowOff>158674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2804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143167</xdr:rowOff>
    </xdr:from>
    <xdr:to>
      <xdr:col>45</xdr:col>
      <xdr:colOff>177800</xdr:colOff>
      <xdr:row>57</xdr:row>
      <xdr:rowOff>155397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1581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143167</xdr:rowOff>
    </xdr:from>
    <xdr:to>
      <xdr:col>41</xdr:col>
      <xdr:colOff>50800</xdr:colOff>
      <xdr:row>57</xdr:row>
      <xdr:rowOff>163855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1581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118199</xdr:rowOff>
    </xdr:from>
    <xdr:to>
      <xdr:col>55</xdr:col>
      <xdr:colOff>50800</xdr:colOff>
      <xdr:row>58</xdr:row>
      <xdr:rowOff>48349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96626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107874</xdr:rowOff>
    </xdr:from>
    <xdr:to>
      <xdr:col>50</xdr:col>
      <xdr:colOff>165100</xdr:colOff>
      <xdr:row>58</xdr:row>
      <xdr:rowOff>38024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29151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9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104597</xdr:rowOff>
    </xdr:from>
    <xdr:to>
      <xdr:col>46</xdr:col>
      <xdr:colOff>38100</xdr:colOff>
      <xdr:row>58</xdr:row>
      <xdr:rowOff>34747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25874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96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92367</xdr:rowOff>
    </xdr:from>
    <xdr:to>
      <xdr:col>41</xdr:col>
      <xdr:colOff>101600</xdr:colOff>
      <xdr:row>58</xdr:row>
      <xdr:rowOff>22517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39044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6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113055</xdr:rowOff>
    </xdr:from>
    <xdr:to>
      <xdr:col>36</xdr:col>
      <xdr:colOff>165100</xdr:colOff>
      <xdr:row>58</xdr:row>
      <xdr:rowOff>43205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34332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84672</xdr:rowOff>
    </xdr:from>
    <xdr:to>
      <xdr:col>55</xdr:col>
      <xdr:colOff>0</xdr:colOff>
      <xdr:row>76</xdr:row>
      <xdr:rowOff>156649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114872"/>
          <a:ext cx="8382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84672</xdr:rowOff>
    </xdr:from>
    <xdr:to>
      <xdr:col>50</xdr:col>
      <xdr:colOff>114300</xdr:colOff>
      <xdr:row>77</xdr:row>
      <xdr:rowOff>28142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114872"/>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98357</xdr:rowOff>
    </xdr:from>
    <xdr:to>
      <xdr:col>45</xdr:col>
      <xdr:colOff>177800</xdr:colOff>
      <xdr:row>77</xdr:row>
      <xdr:rowOff>28142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128557"/>
          <a:ext cx="889000" cy="10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98357</xdr:rowOff>
    </xdr:from>
    <xdr:to>
      <xdr:col>41</xdr:col>
      <xdr:colOff>50800</xdr:colOff>
      <xdr:row>77</xdr:row>
      <xdr:rowOff>119583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28557"/>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105849</xdr:rowOff>
    </xdr:from>
    <xdr:to>
      <xdr:col>55</xdr:col>
      <xdr:colOff>50800</xdr:colOff>
      <xdr:row>77</xdr:row>
      <xdr:rowOff>35999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128726</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33872</xdr:rowOff>
    </xdr:from>
    <xdr:to>
      <xdr:col>50</xdr:col>
      <xdr:colOff>165100</xdr:colOff>
      <xdr:row>76</xdr:row>
      <xdr:rowOff>135472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148792</xdr:rowOff>
    </xdr:from>
    <xdr:to>
      <xdr:col>46</xdr:col>
      <xdr:colOff>38100</xdr:colOff>
      <xdr:row>77</xdr:row>
      <xdr:rowOff>78942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1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95470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47557</xdr:rowOff>
    </xdr:from>
    <xdr:to>
      <xdr:col>41</xdr:col>
      <xdr:colOff>101600</xdr:colOff>
      <xdr:row>76</xdr:row>
      <xdr:rowOff>149157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68783</xdr:rowOff>
    </xdr:from>
    <xdr:to>
      <xdr:col>36</xdr:col>
      <xdr:colOff>165100</xdr:colOff>
      <xdr:row>77</xdr:row>
      <xdr:rowOff>170383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0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133414</xdr:rowOff>
    </xdr:from>
    <xdr:to>
      <xdr:col>55</xdr:col>
      <xdr:colOff>0</xdr:colOff>
      <xdr:row>96</xdr:row>
      <xdr:rowOff>42453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21164"/>
          <a:ext cx="8382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10381</xdr:rowOff>
    </xdr:from>
    <xdr:to>
      <xdr:col>50</xdr:col>
      <xdr:colOff>114300</xdr:colOff>
      <xdr:row>95</xdr:row>
      <xdr:rowOff>133414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98131"/>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10381</xdr:rowOff>
    </xdr:from>
    <xdr:to>
      <xdr:col>45</xdr:col>
      <xdr:colOff>177800</xdr:colOff>
      <xdr:row>96</xdr:row>
      <xdr:rowOff>105639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98131"/>
          <a:ext cx="889000" cy="2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105639</xdr:rowOff>
    </xdr:from>
    <xdr:to>
      <xdr:col>41</xdr:col>
      <xdr:colOff>50800</xdr:colOff>
      <xdr:row>97</xdr:row>
      <xdr:rowOff>31710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64839"/>
          <a:ext cx="889000" cy="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163103</xdr:rowOff>
    </xdr:from>
    <xdr:to>
      <xdr:col>55</xdr:col>
      <xdr:colOff>50800</xdr:colOff>
      <xdr:row>96</xdr:row>
      <xdr:rowOff>93253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141530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2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82614</xdr:rowOff>
    </xdr:from>
    <xdr:to>
      <xdr:col>50</xdr:col>
      <xdr:colOff>165100</xdr:colOff>
      <xdr:row>96</xdr:row>
      <xdr:rowOff>12764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29291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131031</xdr:rowOff>
    </xdr:from>
    <xdr:to>
      <xdr:col>46</xdr:col>
      <xdr:colOff>38100</xdr:colOff>
      <xdr:row>95</xdr:row>
      <xdr:rowOff>61181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77708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54839</xdr:rowOff>
    </xdr:from>
    <xdr:to>
      <xdr:col>41</xdr:col>
      <xdr:colOff>101600</xdr:colOff>
      <xdr:row>96</xdr:row>
      <xdr:rowOff>156439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147566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152360</xdr:rowOff>
    </xdr:from>
    <xdr:to>
      <xdr:col>36</xdr:col>
      <xdr:colOff>165100</xdr:colOff>
      <xdr:row>97</xdr:row>
      <xdr:rowOff>82510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73637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167132</xdr:rowOff>
    </xdr:from>
    <xdr:to>
      <xdr:col>85</xdr:col>
      <xdr:colOff>127000</xdr:colOff>
      <xdr:row>39</xdr:row>
      <xdr:rowOff>17246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82232"/>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167132</xdr:rowOff>
    </xdr:from>
    <xdr:to>
      <xdr:col>81</xdr:col>
      <xdr:colOff>50800</xdr:colOff>
      <xdr:row>39</xdr:row>
      <xdr:rowOff>28524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8223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28524</xdr:rowOff>
    </xdr:from>
    <xdr:to>
      <xdr:col>76</xdr:col>
      <xdr:colOff>114300</xdr:colOff>
      <xdr:row>39</xdr:row>
      <xdr:rowOff>36068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1507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6998</xdr:rowOff>
    </xdr:from>
    <xdr:to>
      <xdr:col>71</xdr:col>
      <xdr:colOff>177800</xdr:colOff>
      <xdr:row>39</xdr:row>
      <xdr:rowOff>36068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9354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137896</xdr:rowOff>
    </xdr:from>
    <xdr:to>
      <xdr:col>85</xdr:col>
      <xdr:colOff>177800</xdr:colOff>
      <xdr:row>39</xdr:row>
      <xdr:rowOff>68046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52823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116332</xdr:rowOff>
    </xdr:from>
    <xdr:to>
      <xdr:col>81</xdr:col>
      <xdr:colOff>101600</xdr:colOff>
      <xdr:row>39</xdr:row>
      <xdr:rowOff>46482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37609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149174</xdr:rowOff>
    </xdr:from>
    <xdr:to>
      <xdr:col>76</xdr:col>
      <xdr:colOff>165100</xdr:colOff>
      <xdr:row>39</xdr:row>
      <xdr:rowOff>79324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70451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156718</xdr:rowOff>
    </xdr:from>
    <xdr:to>
      <xdr:col>72</xdr:col>
      <xdr:colOff>38100</xdr:colOff>
      <xdr:row>39</xdr:row>
      <xdr:rowOff>86868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77995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127648</xdr:rowOff>
    </xdr:from>
    <xdr:to>
      <xdr:col>67</xdr:col>
      <xdr:colOff>101600</xdr:colOff>
      <xdr:row>39</xdr:row>
      <xdr:rowOff>57798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48925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8369</xdr:rowOff>
    </xdr:from>
    <xdr:to>
      <xdr:col>85</xdr:col>
      <xdr:colOff>127000</xdr:colOff>
      <xdr:row>56</xdr:row>
      <xdr:rowOff>140206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09569"/>
          <a:ext cx="8382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140206</xdr:rowOff>
    </xdr:from>
    <xdr:to>
      <xdr:col>81</xdr:col>
      <xdr:colOff>50800</xdr:colOff>
      <xdr:row>57</xdr:row>
      <xdr:rowOff>49109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41406"/>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107321</xdr:rowOff>
    </xdr:from>
    <xdr:to>
      <xdr:col>76</xdr:col>
      <xdr:colOff>114300</xdr:colOff>
      <xdr:row>57</xdr:row>
      <xdr:rowOff>49109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08521"/>
          <a:ext cx="8890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107321</xdr:rowOff>
    </xdr:from>
    <xdr:to>
      <xdr:col>71</xdr:col>
      <xdr:colOff>177800</xdr:colOff>
      <xdr:row>57</xdr:row>
      <xdr:rowOff>161009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08521"/>
          <a:ext cx="889000" cy="2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129019</xdr:rowOff>
    </xdr:from>
    <xdr:to>
      <xdr:col>85</xdr:col>
      <xdr:colOff>177800</xdr:colOff>
      <xdr:row>56</xdr:row>
      <xdr:rowOff>59169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151896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89406</xdr:rowOff>
    </xdr:from>
    <xdr:to>
      <xdr:col>81</xdr:col>
      <xdr:colOff>101600</xdr:colOff>
      <xdr:row>57</xdr:row>
      <xdr:rowOff>19556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36083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169759</xdr:rowOff>
    </xdr:from>
    <xdr:to>
      <xdr:col>76</xdr:col>
      <xdr:colOff>165100</xdr:colOff>
      <xdr:row>57</xdr:row>
      <xdr:rowOff>99909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91036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56521</xdr:rowOff>
    </xdr:from>
    <xdr:to>
      <xdr:col>72</xdr:col>
      <xdr:colOff>38100</xdr:colOff>
      <xdr:row>56</xdr:row>
      <xdr:rowOff>158121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149248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110209</xdr:rowOff>
    </xdr:from>
    <xdr:to>
      <xdr:col>67</xdr:col>
      <xdr:colOff>101600</xdr:colOff>
      <xdr:row>58</xdr:row>
      <xdr:rowOff>40359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31486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130876</xdr:rowOff>
    </xdr:from>
    <xdr:to>
      <xdr:col>85</xdr:col>
      <xdr:colOff>127000</xdr:colOff>
      <xdr:row>78</xdr:row>
      <xdr:rowOff>35458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332526"/>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35458</xdr:rowOff>
    </xdr:from>
    <xdr:to>
      <xdr:col>81</xdr:col>
      <xdr:colOff>50800</xdr:colOff>
      <xdr:row>78</xdr:row>
      <xdr:rowOff>53747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0855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53747</xdr:rowOff>
    </xdr:from>
    <xdr:to>
      <xdr:col>76</xdr:col>
      <xdr:colOff>114300</xdr:colOff>
      <xdr:row>78</xdr:row>
      <xdr:rowOff>63165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2684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1763</xdr:rowOff>
    </xdr:from>
    <xdr:to>
      <xdr:col>71</xdr:col>
      <xdr:colOff>177800</xdr:colOff>
      <xdr:row>78</xdr:row>
      <xdr:rowOff>63165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74863"/>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80076</xdr:rowOff>
    </xdr:from>
    <xdr:to>
      <xdr:col>85</xdr:col>
      <xdr:colOff>177800</xdr:colOff>
      <xdr:row>78</xdr:row>
      <xdr:rowOff>10226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2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102953</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156108</xdr:rowOff>
    </xdr:from>
    <xdr:to>
      <xdr:col>81</xdr:col>
      <xdr:colOff>101600</xdr:colOff>
      <xdr:row>78</xdr:row>
      <xdr:rowOff>86258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102785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2947</xdr:rowOff>
    </xdr:from>
    <xdr:to>
      <xdr:col>76</xdr:col>
      <xdr:colOff>165100</xdr:colOff>
      <xdr:row>78</xdr:row>
      <xdr:rowOff>104547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121074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5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12365</xdr:rowOff>
    </xdr:from>
    <xdr:to>
      <xdr:col>72</xdr:col>
      <xdr:colOff>38100</xdr:colOff>
      <xdr:row>78</xdr:row>
      <xdr:rowOff>113965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130492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16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122413</xdr:rowOff>
    </xdr:from>
    <xdr:to>
      <xdr:col>67</xdr:col>
      <xdr:colOff>101600</xdr:colOff>
      <xdr:row>78</xdr:row>
      <xdr:rowOff>52563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69090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82169</xdr:rowOff>
    </xdr:from>
    <xdr:to>
      <xdr:col>85</xdr:col>
      <xdr:colOff>127000</xdr:colOff>
      <xdr:row>97</xdr:row>
      <xdr:rowOff>87757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12819"/>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85026</xdr:rowOff>
    </xdr:from>
    <xdr:to>
      <xdr:col>81</xdr:col>
      <xdr:colOff>50800</xdr:colOff>
      <xdr:row>97</xdr:row>
      <xdr:rowOff>87757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15676"/>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85026</xdr:rowOff>
    </xdr:from>
    <xdr:to>
      <xdr:col>76</xdr:col>
      <xdr:colOff>114300</xdr:colOff>
      <xdr:row>97</xdr:row>
      <xdr:rowOff>87033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15676"/>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78536</xdr:rowOff>
    </xdr:from>
    <xdr:to>
      <xdr:col>71</xdr:col>
      <xdr:colOff>177800</xdr:colOff>
      <xdr:row>97</xdr:row>
      <xdr:rowOff>87033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09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31369</xdr:rowOff>
    </xdr:from>
    <xdr:to>
      <xdr:col>85</xdr:col>
      <xdr:colOff>177800</xdr:colOff>
      <xdr:row>97</xdr:row>
      <xdr:rowOff>132969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9796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36957</xdr:rowOff>
    </xdr:from>
    <xdr:to>
      <xdr:col>81</xdr:col>
      <xdr:colOff>101600</xdr:colOff>
      <xdr:row>97</xdr:row>
      <xdr:rowOff>138557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34226</xdr:rowOff>
    </xdr:from>
    <xdr:to>
      <xdr:col>76</xdr:col>
      <xdr:colOff>165100</xdr:colOff>
      <xdr:row>97</xdr:row>
      <xdr:rowOff>135826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36233</xdr:rowOff>
    </xdr:from>
    <xdr:to>
      <xdr:col>72</xdr:col>
      <xdr:colOff>38100</xdr:colOff>
      <xdr:row>97</xdr:row>
      <xdr:rowOff>137833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128960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27736</xdr:rowOff>
    </xdr:from>
    <xdr:to>
      <xdr:col>67</xdr:col>
      <xdr:colOff>101600</xdr:colOff>
      <xdr:row>97</xdr:row>
      <xdr:rowOff>129336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120463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４５９，１６２</a:t>
          </a:r>
          <a:r>
            <a:rPr kumimoji="1" lang="ja-JP" altLang="ja-JP" sz="1100">
              <a:solidFill>
                <a:sysClr val="windowText" lastClr="000000"/>
              </a:solidFill>
              <a:effectLst/>
              <a:latin typeface="+mn-lt"/>
              <a:ea typeface="+mn-ea"/>
              <a:cs typeface="+mn-cs"/>
            </a:rPr>
            <a:t>円となっている。総務費は新庁舎整備事業</a:t>
          </a:r>
          <a:r>
            <a:rPr kumimoji="1" lang="ja-JP" altLang="en-US" sz="1100">
              <a:solidFill>
                <a:sysClr val="windowText" lastClr="000000"/>
              </a:solidFill>
              <a:effectLst/>
              <a:latin typeface="+mn-lt"/>
              <a:ea typeface="+mn-ea"/>
              <a:cs typeface="+mn-cs"/>
            </a:rPr>
            <a:t>が完了を迎えつつあり</a:t>
          </a:r>
          <a:r>
            <a:rPr kumimoji="1" lang="ja-JP" altLang="ja-JP" sz="1100">
              <a:solidFill>
                <a:sysClr val="windowText" lastClr="000000"/>
              </a:solidFill>
              <a:effectLst/>
              <a:latin typeface="+mn-lt"/>
              <a:ea typeface="+mn-ea"/>
              <a:cs typeface="+mn-cs"/>
            </a:rPr>
            <a:t>、前年度から大きく</a:t>
          </a:r>
          <a:r>
            <a:rPr kumimoji="1" lang="ja-JP" altLang="en-US" sz="1100">
              <a:solidFill>
                <a:sysClr val="windowText" lastClr="000000"/>
              </a:solidFill>
              <a:effectLst/>
              <a:latin typeface="+mn-lt"/>
              <a:ea typeface="+mn-ea"/>
              <a:cs typeface="+mn-cs"/>
            </a:rPr>
            <a:t>減少している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また、商工費はプレミアム付商品券発行事業や企業立地奨励金の事業費減等により、減少している。民生</a:t>
          </a:r>
          <a:r>
            <a:rPr kumimoji="1" lang="ja-JP" altLang="ja-JP" sz="1100">
              <a:solidFill>
                <a:sysClr val="windowText" lastClr="000000"/>
              </a:solidFill>
              <a:effectLst/>
              <a:latin typeface="+mn-lt"/>
              <a:ea typeface="+mn-ea"/>
              <a:cs typeface="+mn-cs"/>
            </a:rPr>
            <a:t>費は</a:t>
          </a:r>
          <a:r>
            <a:rPr kumimoji="1" lang="ja-JP" altLang="en-US" sz="1100">
              <a:solidFill>
                <a:sysClr val="windowText" lastClr="000000"/>
              </a:solidFill>
              <a:effectLst/>
              <a:latin typeface="+mn-lt"/>
              <a:ea typeface="+mn-ea"/>
              <a:cs typeface="+mn-cs"/>
            </a:rPr>
            <a:t>障害福祉関係経費、児童福祉関係経費</a:t>
          </a:r>
          <a:r>
            <a:rPr kumimoji="1" lang="ja-JP" altLang="ja-JP" sz="1100">
              <a:solidFill>
                <a:sysClr val="windowText" lastClr="000000"/>
              </a:solidFill>
              <a:effectLst/>
              <a:latin typeface="+mn-lt"/>
              <a:ea typeface="+mn-ea"/>
              <a:cs typeface="+mn-cs"/>
            </a:rPr>
            <a:t>等の増、教育費は</a:t>
          </a:r>
          <a:r>
            <a:rPr kumimoji="1" lang="ja-JP" altLang="en-US" sz="1100">
              <a:solidFill>
                <a:sysClr val="windowText" lastClr="000000"/>
              </a:solidFill>
              <a:effectLst/>
              <a:latin typeface="+mn-lt"/>
              <a:ea typeface="+mn-ea"/>
              <a:cs typeface="+mn-cs"/>
            </a:rPr>
            <a:t>給食費の公会計化による給食材料費の予算計上、</a:t>
          </a:r>
          <a:r>
            <a:rPr kumimoji="1" lang="ja-JP" altLang="ja-JP" sz="1100">
              <a:solidFill>
                <a:sysClr val="windowText" lastClr="000000"/>
              </a:solidFill>
              <a:effectLst/>
              <a:latin typeface="+mn-lt"/>
              <a:ea typeface="+mn-ea"/>
              <a:cs typeface="+mn-cs"/>
            </a:rPr>
            <a:t>公共施設等総合管理計画に沿って計画的に行う</a:t>
          </a:r>
          <a:r>
            <a:rPr kumimoji="1" lang="ja-JP" altLang="en-US" sz="1100">
              <a:solidFill>
                <a:sysClr val="windowText" lastClr="000000"/>
              </a:solidFill>
              <a:effectLst/>
              <a:latin typeface="+mn-lt"/>
              <a:ea typeface="+mn-ea"/>
              <a:cs typeface="+mn-cs"/>
            </a:rPr>
            <a:t>小学校大規模改造事業</a:t>
          </a:r>
          <a:r>
            <a:rPr kumimoji="1" lang="ja-JP" altLang="ja-JP" sz="1100">
              <a:solidFill>
                <a:sysClr val="windowText" lastClr="000000"/>
              </a:solidFill>
              <a:effectLst/>
              <a:latin typeface="+mn-lt"/>
              <a:ea typeface="+mn-ea"/>
              <a:cs typeface="+mn-cs"/>
            </a:rPr>
            <a:t>による増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により、それぞれ前年度と比較して増となっ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取崩額</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積立</a:t>
          </a:r>
          <a:r>
            <a:rPr kumimoji="1" lang="ja-JP" altLang="ja-JP" sz="1100">
              <a:solidFill>
                <a:sysClr val="windowText" lastClr="000000"/>
              </a:solidFill>
              <a:effectLst/>
              <a:latin typeface="+mn-lt"/>
              <a:ea typeface="+mn-ea"/>
              <a:cs typeface="+mn-cs"/>
            </a:rPr>
            <a:t>額を</a:t>
          </a:r>
          <a:r>
            <a:rPr kumimoji="1" lang="ja-JP" altLang="en-US" sz="1100">
              <a:solidFill>
                <a:sysClr val="windowText" lastClr="000000"/>
              </a:solidFill>
              <a:effectLst/>
              <a:latin typeface="+mn-lt"/>
              <a:ea typeface="+mn-ea"/>
              <a:cs typeface="+mn-cs"/>
            </a:rPr>
            <a:t>９００</a:t>
          </a:r>
          <a:r>
            <a:rPr kumimoji="1" lang="ja-JP" altLang="ja-JP" sz="1100">
              <a:solidFill>
                <a:sysClr val="windowText" lastClr="000000"/>
              </a:solidFill>
              <a:effectLst/>
              <a:latin typeface="+mn-lt"/>
              <a:ea typeface="+mn-ea"/>
              <a:cs typeface="+mn-cs"/>
            </a:rPr>
            <a:t>百万円上回ったため、標準財政規模比は前年度から</a:t>
          </a:r>
          <a:r>
            <a:rPr kumimoji="1" lang="ja-JP" altLang="en-US" sz="1100">
              <a:solidFill>
                <a:sysClr val="windowText" lastClr="000000"/>
              </a:solidFill>
              <a:effectLst/>
              <a:latin typeface="+mn-lt"/>
              <a:ea typeface="+mn-ea"/>
              <a:cs typeface="+mn-cs"/>
            </a:rPr>
            <a:t>６．２５</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００</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実質収支額が</a:t>
          </a:r>
          <a:r>
            <a:rPr kumimoji="1" lang="ja-JP" altLang="en-US" sz="1100">
              <a:solidFill>
                <a:sysClr val="windowText" lastClr="000000"/>
              </a:solidFill>
              <a:effectLst/>
              <a:latin typeface="+mn-lt"/>
              <a:ea typeface="+mn-ea"/>
              <a:cs typeface="+mn-cs"/>
            </a:rPr>
            <a:t>２０５</a:t>
          </a:r>
          <a:r>
            <a:rPr kumimoji="1" lang="ja-JP" altLang="ja-JP" sz="1100">
              <a:solidFill>
                <a:sysClr val="windowText" lastClr="000000"/>
              </a:solidFill>
              <a:effectLst/>
              <a:latin typeface="+mn-lt"/>
              <a:ea typeface="+mn-ea"/>
              <a:cs typeface="+mn-cs"/>
            </a:rPr>
            <a:t>百万円減少したことにより、標準財政規模比は前年度から</a:t>
          </a:r>
          <a:r>
            <a:rPr kumimoji="1" lang="ja-JP" altLang="en-US" sz="1100">
              <a:solidFill>
                <a:sysClr val="windowText" lastClr="000000"/>
              </a:solidFill>
              <a:effectLst/>
              <a:latin typeface="+mn-lt"/>
              <a:ea typeface="+mn-ea"/>
              <a:cs typeface="+mn-cs"/>
            </a:rPr>
            <a:t>１．４３</a:t>
          </a:r>
          <a:r>
            <a:rPr kumimoji="1" lang="ja-JP" altLang="ja-JP" sz="1100">
              <a:solidFill>
                <a:sysClr val="windowText" lastClr="000000"/>
              </a:solidFill>
              <a:effectLst/>
              <a:latin typeface="+mn-lt"/>
              <a:ea typeface="+mn-ea"/>
              <a:cs typeface="+mn-cs"/>
            </a:rPr>
            <a:t>ポイント減少し、</a:t>
          </a:r>
          <a:r>
            <a:rPr kumimoji="1" lang="ja-JP" altLang="en-US" sz="1100">
              <a:solidFill>
                <a:sysClr val="windowText" lastClr="000000"/>
              </a:solidFill>
              <a:effectLst/>
              <a:latin typeface="+mn-lt"/>
              <a:ea typeface="+mn-ea"/>
              <a:cs typeface="+mn-cs"/>
            </a:rPr>
            <a:t>５．７８</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単年度収支が前年度から</a:t>
          </a: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百万円減少し、実質単年度収支額も前年度から</a:t>
          </a:r>
          <a:r>
            <a:rPr kumimoji="1" lang="ja-JP" altLang="en-US" sz="1100">
              <a:solidFill>
                <a:sysClr val="windowText" lastClr="000000"/>
              </a:solidFill>
              <a:effectLst/>
              <a:latin typeface="+mn-lt"/>
              <a:ea typeface="+mn-ea"/>
              <a:cs typeface="+mn-cs"/>
            </a:rPr>
            <a:t>１，３１３</a:t>
          </a:r>
          <a:r>
            <a:rPr kumimoji="1" lang="ja-JP" altLang="ja-JP" sz="1100">
              <a:solidFill>
                <a:sysClr val="windowText" lastClr="000000"/>
              </a:solidFill>
              <a:effectLst/>
              <a:latin typeface="+mn-lt"/>
              <a:ea typeface="+mn-ea"/>
              <a:cs typeface="+mn-cs"/>
            </a:rPr>
            <a:t>百万円減少したため、標準財政規模比で</a:t>
          </a:r>
          <a:r>
            <a:rPr kumimoji="1" lang="ja-JP" altLang="en-US" sz="1100">
              <a:solidFill>
                <a:sysClr val="windowText" lastClr="000000"/>
              </a:solidFill>
              <a:effectLst/>
              <a:latin typeface="+mn-lt"/>
              <a:ea typeface="+mn-ea"/>
              <a:cs typeface="+mn-cs"/>
            </a:rPr>
            <a:t>▲６．６０</a:t>
          </a:r>
          <a:r>
            <a:rPr kumimoji="1" lang="ja-JP" altLang="ja-JP" sz="1100">
              <a:solidFill>
                <a:sysClr val="windowText" lastClr="000000"/>
              </a:solidFill>
              <a:effectLst/>
              <a:latin typeface="+mn-lt"/>
              <a:ea typeface="+mn-ea"/>
              <a:cs typeface="+mn-cs"/>
            </a:rPr>
            <a:t>％となり、前年度から</a:t>
          </a:r>
          <a:r>
            <a:rPr kumimoji="1" lang="ja-JP" altLang="en-US" sz="1100">
              <a:solidFill>
                <a:sysClr val="windowText" lastClr="000000"/>
              </a:solidFill>
              <a:effectLst/>
              <a:latin typeface="+mn-lt"/>
              <a:ea typeface="+mn-ea"/>
              <a:cs typeface="+mn-cs"/>
            </a:rPr>
            <a:t>７．８７</a:t>
          </a:r>
          <a:r>
            <a:rPr kumimoji="1" lang="ja-JP" altLang="ja-JP" sz="1100">
              <a:solidFill>
                <a:sysClr val="windowText" lastClr="000000"/>
              </a:solidFill>
              <a:effectLst/>
              <a:latin typeface="+mn-lt"/>
              <a:ea typeface="+mn-ea"/>
              <a:cs typeface="+mn-cs"/>
            </a:rPr>
            <a:t>ポイント減少した。</a:t>
          </a:r>
          <a:r>
            <a:rPr kumimoji="1" lang="ja-JP" altLang="en-US" sz="1100">
              <a:solidFill>
                <a:sysClr val="windowText" lastClr="000000"/>
              </a:solidFill>
              <a:effectLst/>
              <a:latin typeface="+mn-lt"/>
              <a:ea typeface="+mn-ea"/>
              <a:cs typeface="+mn-cs"/>
            </a:rPr>
            <a:t>これは積立金取崩し額が１，３５９百万円増加したためである。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一般会計の実質収支は、</a:t>
          </a:r>
          <a:r>
            <a:rPr lang="ja-JP" altLang="ja-JP" sz="1100">
              <a:solidFill>
                <a:sysClr val="windowText" lastClr="000000"/>
              </a:solidFill>
              <a:effectLst/>
              <a:latin typeface="+mn-lt"/>
              <a:ea typeface="+mn-ea"/>
              <a:cs typeface="+mn-cs"/>
            </a:rPr>
            <a:t>令和５年度国県支出金の超過収入の影響等により、</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９６８</a:t>
          </a:r>
          <a:r>
            <a:rPr lang="ja-JP" altLang="ja-JP" sz="1100">
              <a:solidFill>
                <a:sysClr val="windowText" lastClr="000000"/>
              </a:solidFill>
              <a:effectLst/>
              <a:latin typeface="+mn-lt"/>
              <a:ea typeface="+mn-ea"/>
              <a:cs typeface="+mn-cs"/>
            </a:rPr>
            <a:t>百万円の黒字となったが、前年度から黒字幅が</a:t>
          </a:r>
          <a:r>
            <a:rPr lang="ja-JP" altLang="en-US" sz="1100">
              <a:solidFill>
                <a:sysClr val="windowText" lastClr="000000"/>
              </a:solidFill>
              <a:effectLst/>
              <a:latin typeface="+mn-lt"/>
              <a:ea typeface="+mn-ea"/>
              <a:cs typeface="+mn-cs"/>
            </a:rPr>
            <a:t>２０５</a:t>
          </a:r>
          <a:r>
            <a:rPr lang="ja-JP" altLang="ja-JP" sz="1100">
              <a:solidFill>
                <a:sysClr val="windowText" lastClr="000000"/>
              </a:solidFill>
              <a:effectLst/>
              <a:latin typeface="+mn-lt"/>
              <a:ea typeface="+mn-ea"/>
              <a:cs typeface="+mn-cs"/>
            </a:rPr>
            <a:t>百万円の減となったため、標準財政規模比は</a:t>
          </a:r>
          <a:r>
            <a:rPr lang="ja-JP" altLang="en-US" sz="1100">
              <a:solidFill>
                <a:sysClr val="windowText" lastClr="000000"/>
              </a:solidFill>
              <a:effectLst/>
              <a:latin typeface="+mn-lt"/>
              <a:ea typeface="+mn-ea"/>
              <a:cs typeface="+mn-cs"/>
            </a:rPr>
            <a:t>１．４４</a:t>
          </a:r>
          <a:r>
            <a:rPr lang="ja-JP" altLang="ja-JP" sz="1100">
              <a:solidFill>
                <a:sysClr val="windowText" lastClr="000000"/>
              </a:solidFill>
              <a:effectLst/>
              <a:latin typeface="+mn-lt"/>
              <a:ea typeface="+mn-ea"/>
              <a:cs typeface="+mn-cs"/>
            </a:rPr>
            <a:t>ポイント減少し、</a:t>
          </a:r>
          <a:r>
            <a:rPr lang="ja-JP" altLang="en-US" sz="1100">
              <a:solidFill>
                <a:sysClr val="windowText" lastClr="000000"/>
              </a:solidFill>
              <a:effectLst/>
              <a:latin typeface="+mn-lt"/>
              <a:ea typeface="+mn-ea"/>
              <a:cs typeface="+mn-cs"/>
            </a:rPr>
            <a:t>５．７７</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全体の</a:t>
          </a:r>
          <a:r>
            <a:rPr kumimoji="1" lang="ja-JP" altLang="en-US" sz="1100">
              <a:solidFill>
                <a:sysClr val="windowText" lastClr="000000"/>
              </a:solidFill>
              <a:effectLst/>
              <a:latin typeface="+mn-lt"/>
              <a:ea typeface="+mn-ea"/>
              <a:cs typeface="+mn-cs"/>
            </a:rPr>
            <a:t>実質収支の</a:t>
          </a:r>
          <a:r>
            <a:rPr kumimoji="1" lang="ja-JP" altLang="ja-JP" sz="1100">
              <a:solidFill>
                <a:sysClr val="windowText" lastClr="000000"/>
              </a:solidFill>
              <a:effectLst/>
              <a:latin typeface="+mn-lt"/>
              <a:ea typeface="+mn-ea"/>
              <a:cs typeface="+mn-cs"/>
            </a:rPr>
            <a:t>黒字額は</a:t>
          </a:r>
          <a:r>
            <a:rPr kumimoji="1" lang="ja-JP" altLang="en-US" sz="1100">
              <a:solidFill>
                <a:sysClr val="windowText" lastClr="000000"/>
              </a:solidFill>
              <a:effectLst/>
              <a:latin typeface="+mn-lt"/>
              <a:ea typeface="+mn-ea"/>
              <a:cs typeface="+mn-cs"/>
            </a:rPr>
            <a:t>１８４</a:t>
          </a:r>
          <a:r>
            <a:rPr kumimoji="1" lang="ja-JP" altLang="ja-JP" sz="1100">
              <a:solidFill>
                <a:sysClr val="windowText" lastClr="000000"/>
              </a:solidFill>
              <a:effectLst/>
              <a:latin typeface="+mn-lt"/>
              <a:ea typeface="+mn-ea"/>
              <a:cs typeface="+mn-cs"/>
            </a:rPr>
            <a:t>百円の</a:t>
          </a:r>
          <a:r>
            <a:rPr kumimoji="1" lang="ja-JP" altLang="en-US" sz="1100">
              <a:solidFill>
                <a:sysClr val="windowText" lastClr="000000"/>
              </a:solidFill>
              <a:effectLst/>
              <a:latin typeface="+mn-lt"/>
              <a:ea typeface="+mn-ea"/>
              <a:cs typeface="+mn-cs"/>
            </a:rPr>
            <a:t>減（△５．７％）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標準財政規模が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％）となったため、全体の標準財政規模比は</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公共施設の老朽化対策の財源とした起債の償還本格化等による元利償還金の増（＋３２百万円）や</a:t>
          </a:r>
          <a:r>
            <a:rPr kumimoji="1" lang="ja-JP" altLang="ja-JP" sz="1100">
              <a:solidFill>
                <a:sysClr val="windowText" lastClr="000000"/>
              </a:solidFill>
              <a:effectLst/>
              <a:latin typeface="+mn-lt"/>
              <a:ea typeface="+mn-ea"/>
              <a:cs typeface="+mn-cs"/>
            </a:rPr>
            <a:t>産業団地造成事業の元利償還金に対する繰入金の増等による公営企業債の元利償還金に対する繰入金の増（＋</a:t>
          </a:r>
          <a:r>
            <a:rPr kumimoji="1" lang="ja-JP" altLang="en-US" sz="1100">
              <a:solidFill>
                <a:sysClr val="windowText" lastClr="000000"/>
              </a:solidFill>
              <a:effectLst/>
              <a:latin typeface="+mn-lt"/>
              <a:ea typeface="+mn-ea"/>
              <a:cs typeface="+mn-cs"/>
            </a:rPr>
            <a:t>１１６</a:t>
          </a:r>
          <a:r>
            <a:rPr kumimoji="1" lang="ja-JP" altLang="ja-JP" sz="1100">
              <a:solidFill>
                <a:sysClr val="windowText" lastClr="000000"/>
              </a:solidFill>
              <a:effectLst/>
              <a:latin typeface="+mn-lt"/>
              <a:ea typeface="+mn-ea"/>
              <a:cs typeface="+mn-cs"/>
            </a:rPr>
            <a:t>百万円）等を主な要因として、実質公債費比率の分子は増（＋</a:t>
          </a:r>
          <a:r>
            <a:rPr kumimoji="1" lang="ja-JP" altLang="en-US" sz="1100">
              <a:solidFill>
                <a:sysClr val="windowText" lastClr="000000"/>
              </a:solidFill>
              <a:effectLst/>
              <a:latin typeface="+mn-lt"/>
              <a:ea typeface="+mn-ea"/>
              <a:cs typeface="+mn-cs"/>
            </a:rPr>
            <a:t>１４９</a:t>
          </a:r>
          <a:r>
            <a:rPr kumimoji="1" lang="ja-JP" altLang="ja-JP" sz="110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前年度と比較すると、実質的な将来負担額（将来負担比率の分子）は、</a:t>
          </a:r>
          <a:r>
            <a:rPr kumimoji="1" lang="ja-JP" altLang="en-US" sz="1100">
              <a:solidFill>
                <a:sysClr val="windowText" lastClr="000000"/>
              </a:solidFill>
              <a:effectLst/>
              <a:latin typeface="+mn-lt"/>
              <a:ea typeface="+mn-ea"/>
              <a:cs typeface="+mn-cs"/>
            </a:rPr>
            <a:t>９６１</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これは、将来負担額のうち、</a:t>
          </a:r>
          <a:r>
            <a:rPr kumimoji="1" lang="ja-JP" altLang="en-US" sz="1100">
              <a:solidFill>
                <a:sysClr val="windowText" lastClr="000000"/>
              </a:solidFill>
              <a:effectLst/>
              <a:latin typeface="+mn-lt"/>
              <a:ea typeface="+mn-ea"/>
              <a:cs typeface="+mn-cs"/>
            </a:rPr>
            <a:t>産業団地造成特別会計への繰出見込額の減による公営企業債等繰入見込額の減</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（△１，６６７百万円）があったものの、佐賀県東部環境施設組合の施設建設に伴う起債に対する組合等負担等見込額の増（＋３，５２４百万円）</a:t>
          </a:r>
          <a:r>
            <a:rPr kumimoji="1" lang="ja-JP" altLang="ja-JP" sz="1100">
              <a:solidFill>
                <a:sysClr val="windowText" lastClr="000000"/>
              </a:solidFill>
              <a:effectLst/>
              <a:latin typeface="+mn-lt"/>
              <a:ea typeface="+mn-ea"/>
              <a:cs typeface="+mn-cs"/>
            </a:rPr>
            <a:t>等が主な要因である。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主に</a:t>
          </a:r>
          <a:r>
            <a:rPr kumimoji="1" lang="ja-JP" altLang="en-US" sz="1100">
              <a:solidFill>
                <a:sysClr val="windowText" lastClr="000000"/>
              </a:solidFill>
              <a:effectLst/>
              <a:latin typeface="+mn-lt"/>
              <a:ea typeface="+mn-ea"/>
              <a:cs typeface="+mn-cs"/>
            </a:rPr>
            <a:t>財政調整基金を１，４８７百万円、</a:t>
          </a:r>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を２８７</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森林環境整備基金を１５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取り崩した</a:t>
          </a:r>
          <a:r>
            <a:rPr kumimoji="1" lang="ja-JP" altLang="ja-JP" sz="1100">
              <a:solidFill>
                <a:sysClr val="windowText" lastClr="000000"/>
              </a:solidFill>
              <a:effectLst/>
              <a:latin typeface="+mn-lt"/>
              <a:ea typeface="+mn-ea"/>
              <a:cs typeface="+mn-cs"/>
            </a:rPr>
            <a:t>一方、</a:t>
          </a:r>
          <a:r>
            <a:rPr kumimoji="1" lang="ja-JP" altLang="en-US" sz="1100">
              <a:solidFill>
                <a:sysClr val="windowText" lastClr="000000"/>
              </a:solidFill>
              <a:effectLst/>
              <a:latin typeface="+mn-lt"/>
              <a:ea typeface="+mn-ea"/>
              <a:cs typeface="+mn-cs"/>
            </a:rPr>
            <a:t>減債基金に６６０百万円、財政調整基金に５８７百万円、公共施設整備基金に４００百万円、都市開発基金、退職手当基金にそれぞれ１００百万円を積み立てた</a:t>
          </a:r>
          <a:r>
            <a:rPr kumimoji="1" lang="ja-JP" altLang="ja-JP" sz="1100">
              <a:solidFill>
                <a:sysClr val="windowText" lastClr="000000"/>
              </a:solidFill>
              <a:effectLst/>
              <a:latin typeface="+mn-lt"/>
              <a:ea typeface="+mn-ea"/>
              <a:cs typeface="+mn-cs"/>
            </a:rPr>
            <a:t>等により、基金全体としては前年度から</a:t>
          </a:r>
          <a:r>
            <a:rPr kumimoji="1" lang="ja-JP" altLang="en-US" sz="1100">
              <a:solidFill>
                <a:sysClr val="windowText" lastClr="000000"/>
              </a:solidFill>
              <a:effectLst/>
              <a:latin typeface="+mn-lt"/>
              <a:ea typeface="+mn-ea"/>
              <a:cs typeface="+mn-cs"/>
            </a:rPr>
            <a:t>１２９</a:t>
          </a:r>
          <a:r>
            <a:rPr kumimoji="1" lang="ja-JP" altLang="ja-JP" sz="1100">
              <a:solidFill>
                <a:sysClr val="windowText" lastClr="000000"/>
              </a:solidFill>
              <a:effectLst/>
              <a:latin typeface="+mn-lt"/>
              <a:ea typeface="+mn-ea"/>
              <a:cs typeface="+mn-cs"/>
            </a:rPr>
            <a:t>百万円増加し</a:t>
          </a:r>
          <a:r>
            <a:rPr kumimoji="1" lang="ja-JP" altLang="en-US" sz="1100">
              <a:solidFill>
                <a:sysClr val="windowText" lastClr="000000"/>
              </a:solidFill>
              <a:effectLst/>
              <a:latin typeface="+mn-lt"/>
              <a:ea typeface="+mn-ea"/>
              <a:cs typeface="+mn-cs"/>
            </a:rPr>
            <a:t>１３，６０７</a:t>
          </a:r>
          <a:r>
            <a:rPr kumimoji="1" lang="ja-JP" altLang="ja-JP" sz="110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ea"/>
              <a:ea typeface="+mn-ea"/>
              <a:cs typeface="+mn-cs"/>
            </a:rPr>
            <a:t>今後本格化する</a:t>
          </a:r>
          <a:r>
            <a:rPr kumimoji="1" lang="ja-JP" altLang="ja-JP" sz="1100">
              <a:solidFill>
                <a:sysClr val="windowText" lastClr="000000"/>
              </a:solidFill>
              <a:effectLst/>
              <a:latin typeface="+mn-ea"/>
              <a:ea typeface="+mn-ea"/>
              <a:cs typeface="+mn-cs"/>
            </a:rPr>
            <a:t>新庁舎</a:t>
          </a:r>
          <a:r>
            <a:rPr kumimoji="1" lang="ja-JP" altLang="ja-JP" sz="1100">
              <a:solidFill>
                <a:sysClr val="windowText" lastClr="000000"/>
              </a:solidFill>
              <a:effectLst/>
              <a:latin typeface="+mn-lt"/>
              <a:ea typeface="+mn-ea"/>
              <a:cs typeface="+mn-cs"/>
            </a:rPr>
            <a:t>整備事業等の大型事業の市債償還等に対応できるよう計画的に積立てを行う一方、公共施設等総合管理計画に基づいて、老朽化した公共施設の長寿命化等を行う財源として計画的な取り崩しを行う。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公共施設整備基金：公共施設の整備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都市開発基金：鳥栖駅周辺市街地整備事業等の推進及び当該事業に関連する都市施設の整備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地域環境整備基金：広域ごみ処理施設に係る周辺地域の地域活性化等に関する事業</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九州新幹線減渇水被害対策基金：九州新幹線工事に起因する農業用水源減渇水被害の対策施設の維持管理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公共施設整備基金：新庁舎整備事業等の財源として</a:t>
          </a:r>
          <a:r>
            <a:rPr kumimoji="1" lang="ja-JP" altLang="en-US" sz="1100">
              <a:solidFill>
                <a:sysClr val="windowText" lastClr="000000"/>
              </a:solidFill>
              <a:effectLst/>
              <a:latin typeface="+mn-lt"/>
              <a:ea typeface="+mn-ea"/>
              <a:cs typeface="+mn-cs"/>
            </a:rPr>
            <a:t>２８７</a:t>
          </a:r>
          <a:r>
            <a:rPr kumimoji="1" lang="ja-JP" altLang="ja-JP" sz="1100">
              <a:solidFill>
                <a:sysClr val="windowText" lastClr="000000"/>
              </a:solidFill>
              <a:effectLst/>
              <a:latin typeface="+mn-lt"/>
              <a:ea typeface="+mn-ea"/>
              <a:cs typeface="+mn-cs"/>
            </a:rPr>
            <a:t>百万円を充当した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公共施設の老朽化対策のため４００百万円積み立てたことによる</a:t>
          </a:r>
          <a:r>
            <a:rPr kumimoji="1" lang="ja-JP" altLang="en-US" sz="1100">
              <a:solidFill>
                <a:sysClr val="windowText" lastClr="000000"/>
              </a:solidFill>
              <a:effectLst/>
              <a:latin typeface="+mn-lt"/>
              <a:ea typeface="+mn-ea"/>
              <a:cs typeface="+mn-cs"/>
            </a:rPr>
            <a:t>増加</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都市開発基金：鳥栖駅周辺整備事業に備えるため１００百万円積み立てたことによる増加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退職手当基金：今後想定される退職手当の財源として１００百万円積み立てたことによる増加</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地域環境整備基金：広域ごみ処理施設に係る周辺地域の地域活性化等に関する事業の財源として</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百万円を充当した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今後の事業に備えるため６５百万円積み立てたことによる</a:t>
          </a:r>
          <a:r>
            <a:rPr kumimoji="1" lang="ja-JP" altLang="en-US" sz="1100">
              <a:solidFill>
                <a:sysClr val="windowText" lastClr="000000"/>
              </a:solidFill>
              <a:effectLst/>
              <a:latin typeface="+mn-lt"/>
              <a:ea typeface="+mn-ea"/>
              <a:cs typeface="+mn-cs"/>
            </a:rPr>
            <a:t>増加</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t>　</a:t>
          </a:r>
          <a:r>
            <a:rPr kumimoji="1" lang="ja-JP" altLang="ja-JP" sz="1100">
              <a:solidFill>
                <a:sysClr val="windowText" lastClr="000000"/>
              </a:solidFill>
              <a:effectLst/>
              <a:latin typeface="+mn-lt"/>
              <a:ea typeface="+mn-ea"/>
              <a:cs typeface="+mn-cs"/>
            </a:rPr>
            <a:t>公共施設整備基金：公共施設の老朽化対策の財源として順次充当予定</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都市開発基金：今後想定される鳥栖駅周辺整備事業の財源として順次充当予定</a:t>
          </a:r>
          <a:endParaRPr lang="ja-JP" altLang="ja-JP">
            <a:solidFill>
              <a:sysClr val="windowText" lastClr="000000"/>
            </a:solidFill>
            <a:effectLst/>
          </a:endParaRPr>
        </a:p>
        <a:p>
          <a:endParaRPr lang="en-US" altLang="ja-JP"/>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ea"/>
              <a:ea typeface="+mn-ea"/>
              <a:cs typeface="+mn-cs"/>
            </a:rPr>
            <a:t>地方財政法第７条に基づく積立等として５８７百万円</a:t>
          </a:r>
          <a:r>
            <a:rPr kumimoji="1" lang="ja-JP" altLang="en-US" sz="1100">
              <a:solidFill>
                <a:sysClr val="windowText" lastClr="000000"/>
              </a:solidFill>
              <a:effectLst/>
              <a:latin typeface="+mn-lt"/>
              <a:ea typeface="+mn-ea"/>
              <a:cs typeface="+mn-cs"/>
            </a:rPr>
            <a:t>を積み立てた一方で、各種事業等の財源として１，４８７百万円を取り崩したことによる減</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大規模災害等のような不測の事態に備えるため、また景気に左右されやすい法人市民税が主要な税収である当市の状況を踏まえ、財政調整基金の残高は、標準財政規模の２０％程度を下回らないよう努め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大型事業の市債償還</a:t>
          </a:r>
          <a:r>
            <a:rPr kumimoji="1" lang="ja-JP" altLang="en-US" sz="1100">
              <a:solidFill>
                <a:sysClr val="windowText" lastClr="000000"/>
              </a:solidFill>
              <a:effectLst/>
              <a:latin typeface="+mn-lt"/>
              <a:ea typeface="+mn-ea"/>
              <a:cs typeface="+mn-cs"/>
            </a:rPr>
            <a:t>へ</a:t>
          </a:r>
          <a:r>
            <a:rPr kumimoji="1" lang="ja-JP" altLang="ja-JP" sz="1100">
              <a:solidFill>
                <a:sysClr val="windowText" lastClr="000000"/>
              </a:solidFill>
              <a:effectLst/>
              <a:latin typeface="+mn-lt"/>
              <a:ea typeface="+mn-ea"/>
              <a:cs typeface="+mn-cs"/>
            </a:rPr>
            <a:t>の備えとして</a:t>
          </a:r>
          <a:r>
            <a:rPr kumimoji="1" lang="ja-JP" altLang="en-US" sz="1100">
              <a:solidFill>
                <a:sysClr val="windowText" lastClr="000000"/>
              </a:solidFill>
              <a:effectLst/>
              <a:latin typeface="+mn-lt"/>
              <a:ea typeface="+mn-ea"/>
              <a:cs typeface="+mn-cs"/>
            </a:rPr>
            <a:t>６６０</a:t>
          </a:r>
          <a:r>
            <a:rPr kumimoji="1" lang="ja-JP" altLang="ja-JP" sz="1100">
              <a:solidFill>
                <a:sysClr val="windowText" lastClr="000000"/>
              </a:solidFill>
              <a:effectLst/>
              <a:latin typeface="+mn-lt"/>
              <a:ea typeface="+mn-ea"/>
              <a:cs typeface="+mn-cs"/>
            </a:rPr>
            <a:t>百万円を積み立てたこと等による増加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新庁舎整備事業等の大型事業</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今後本格化する市債償還に対応できるよう計画的に積立及び管理を行う。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35422753</v>
      </c>
      <c r="BO4" s="371"/>
      <c r="BP4" s="371"/>
      <c r="BQ4" s="371"/>
      <c r="BR4" s="371"/>
      <c r="BS4" s="371"/>
      <c r="BT4" s="371"/>
      <c r="BU4" s="372"/>
      <c r="BV4" s="370">
        <v>37631099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34203965</v>
      </c>
      <c r="BO5" s="408"/>
      <c r="BP5" s="408"/>
      <c r="BQ5" s="408"/>
      <c r="BR5" s="408"/>
      <c r="BS5" s="408"/>
      <c r="BT5" s="408"/>
      <c r="BU5" s="409"/>
      <c r="BV5" s="407">
        <v>36140100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84.9</v>
      </c>
      <c r="CU5" s="405"/>
      <c r="CV5" s="405"/>
      <c r="CW5" s="405"/>
      <c r="CX5" s="405"/>
      <c r="CY5" s="405"/>
      <c r="CZ5" s="405"/>
      <c r="DA5" s="406"/>
      <c r="DB5" s="404">
        <v>84.1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1218788</v>
      </c>
      <c r="BO6" s="408"/>
      <c r="BP6" s="408"/>
      <c r="BQ6" s="408"/>
      <c r="BR6" s="408"/>
      <c r="BS6" s="408"/>
      <c r="BT6" s="408"/>
      <c r="BU6" s="409"/>
      <c r="BV6" s="407">
        <v>1490999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85.1</v>
      </c>
      <c r="CU6" s="445"/>
      <c r="CV6" s="445"/>
      <c r="CW6" s="445"/>
      <c r="CX6" s="445"/>
      <c r="CY6" s="445"/>
      <c r="CZ6" s="445"/>
      <c r="DA6" s="446"/>
      <c r="DB6" s="444">
        <v>84.1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250739</v>
      </c>
      <c r="BO7" s="408"/>
      <c r="BP7" s="408"/>
      <c r="BQ7" s="408"/>
      <c r="BR7" s="408"/>
      <c r="BS7" s="408"/>
      <c r="BT7" s="408"/>
      <c r="BU7" s="409"/>
      <c r="BV7" s="407">
        <v>317558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16752802</v>
      </c>
      <c r="CU7" s="408"/>
      <c r="CV7" s="408"/>
      <c r="CW7" s="408"/>
      <c r="CX7" s="408"/>
      <c r="CY7" s="408"/>
      <c r="CZ7" s="408"/>
      <c r="DA7" s="409"/>
      <c r="DB7" s="407">
        <v>16267710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968049</v>
      </c>
      <c r="BO8" s="408"/>
      <c r="BP8" s="408"/>
      <c r="BQ8" s="408"/>
      <c r="BR8" s="408"/>
      <c r="BS8" s="408"/>
      <c r="BT8" s="408"/>
      <c r="BU8" s="409"/>
      <c r="BV8" s="407">
        <v>1173441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0.93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74196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-205392</v>
      </c>
      <c r="BO9" s="408"/>
      <c r="BP9" s="408"/>
      <c r="BQ9" s="408"/>
      <c r="BR9" s="408"/>
      <c r="BS9" s="408"/>
      <c r="BT9" s="408"/>
      <c r="BU9" s="409"/>
      <c r="BV9" s="407">
        <v>-104490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7.7</v>
      </c>
      <c r="CU9" s="405"/>
      <c r="CV9" s="405"/>
      <c r="CW9" s="405"/>
      <c r="CX9" s="405"/>
      <c r="CY9" s="405"/>
      <c r="CZ9" s="405"/>
      <c r="DA9" s="406"/>
      <c r="DB9" s="404">
        <v>8.4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72902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587000</v>
      </c>
      <c r="BO10" s="408"/>
      <c r="BP10" s="408"/>
      <c r="BQ10" s="408"/>
      <c r="BR10" s="408"/>
      <c r="BS10" s="408"/>
      <c r="BT10" s="408"/>
      <c r="BU10" s="409"/>
      <c r="BV10" s="407">
        <v>440000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74492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1487448</v>
      </c>
      <c r="BO12" s="408"/>
      <c r="BP12" s="408"/>
      <c r="BQ12" s="408"/>
      <c r="BR12" s="408"/>
      <c r="BS12" s="408"/>
      <c r="BT12" s="408"/>
      <c r="BU12" s="409"/>
      <c r="BV12" s="407">
        <v>128196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72586</v>
      </c>
      <c r="S13" s="492"/>
      <c r="T13" s="492"/>
      <c r="U13" s="492"/>
      <c r="V13" s="493"/>
      <c r="W13" s="423" t="s">
        <v>131</v>
      </c>
      <c r="X13" s="424"/>
      <c r="Y13" s="424"/>
      <c r="Z13" s="424"/>
      <c r="AA13" s="424"/>
      <c r="AB13" s="414"/>
      <c r="AC13" s="458">
        <v>542</v>
      </c>
      <c r="AD13" s="459"/>
      <c r="AE13" s="459"/>
      <c r="AF13" s="459"/>
      <c r="AG13" s="501"/>
      <c r="AH13" s="458">
        <v>665</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-1105840</v>
      </c>
      <c r="BO13" s="408"/>
      <c r="BP13" s="408"/>
      <c r="BQ13" s="408"/>
      <c r="BR13" s="408"/>
      <c r="BS13" s="408"/>
      <c r="BT13" s="408"/>
      <c r="BU13" s="409"/>
      <c r="BV13" s="407">
        <v>207314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0.3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74537</v>
      </c>
      <c r="S14" s="492"/>
      <c r="T14" s="492"/>
      <c r="U14" s="492"/>
      <c r="V14" s="493"/>
      <c r="W14" s="397"/>
      <c r="X14" s="398"/>
      <c r="Y14" s="398"/>
      <c r="Z14" s="398"/>
      <c r="AA14" s="398"/>
      <c r="AB14" s="387"/>
      <c r="AC14" s="494">
        <v>1.6</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72881</v>
      </c>
      <c r="S15" s="492"/>
      <c r="T15" s="492"/>
      <c r="U15" s="492"/>
      <c r="V15" s="493"/>
      <c r="W15" s="423" t="s">
        <v>137</v>
      </c>
      <c r="X15" s="424"/>
      <c r="Y15" s="424"/>
      <c r="Z15" s="424"/>
      <c r="AA15" s="424"/>
      <c r="AB15" s="414"/>
      <c r="AC15" s="458">
        <v>8238</v>
      </c>
      <c r="AD15" s="459"/>
      <c r="AE15" s="459"/>
      <c r="AF15" s="459"/>
      <c r="AG15" s="501"/>
      <c r="AH15" s="458">
        <v>7981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12057940</v>
      </c>
      <c r="BO15" s="371"/>
      <c r="BP15" s="371"/>
      <c r="BQ15" s="371"/>
      <c r="BR15" s="371"/>
      <c r="BS15" s="371"/>
      <c r="BT15" s="371"/>
      <c r="BU15" s="372"/>
      <c r="BV15" s="370">
        <v>11741293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24.6</v>
      </c>
      <c r="AD16" s="495"/>
      <c r="AE16" s="495"/>
      <c r="AF16" s="495"/>
      <c r="AG16" s="496"/>
      <c r="AH16" s="494">
        <v>24.4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13296850</v>
      </c>
      <c r="BO16" s="408"/>
      <c r="BP16" s="408"/>
      <c r="BQ16" s="408"/>
      <c r="BR16" s="408"/>
      <c r="BS16" s="408"/>
      <c r="BT16" s="408"/>
      <c r="BU16" s="409"/>
      <c r="BV16" s="407">
        <v>12751361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24647</v>
      </c>
      <c r="AD17" s="459"/>
      <c r="AE17" s="459"/>
      <c r="AF17" s="459"/>
      <c r="AG17" s="501"/>
      <c r="AH17" s="458">
        <v>24127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15381657</v>
      </c>
      <c r="BO17" s="408"/>
      <c r="BP17" s="408"/>
      <c r="BQ17" s="408"/>
      <c r="BR17" s="408"/>
      <c r="BS17" s="408"/>
      <c r="BT17" s="408"/>
      <c r="BU17" s="409"/>
      <c r="BV17" s="407">
        <v>15014943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71.72</v>
      </c>
      <c r="M18" s="531"/>
      <c r="N18" s="531"/>
      <c r="O18" s="531"/>
      <c r="P18" s="531"/>
      <c r="Q18" s="531"/>
      <c r="R18" s="532"/>
      <c r="S18" s="532"/>
      <c r="T18" s="532"/>
      <c r="U18" s="532"/>
      <c r="V18" s="533"/>
      <c r="W18" s="425"/>
      <c r="X18" s="426"/>
      <c r="Y18" s="426"/>
      <c r="Z18" s="426"/>
      <c r="AA18" s="426"/>
      <c r="AB18" s="417"/>
      <c r="AC18" s="534">
        <v>73.7</v>
      </c>
      <c r="AD18" s="535"/>
      <c r="AE18" s="535"/>
      <c r="AF18" s="535"/>
      <c r="AG18" s="536"/>
      <c r="AH18" s="534">
        <v>73.599999999999994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14592729</v>
      </c>
      <c r="BO18" s="408"/>
      <c r="BP18" s="408"/>
      <c r="BQ18" s="408"/>
      <c r="BR18" s="408"/>
      <c r="BS18" s="408"/>
      <c r="BT18" s="408"/>
      <c r="BU18" s="409"/>
      <c r="BV18" s="407">
        <v>14108505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22921303</v>
      </c>
      <c r="BO19" s="408"/>
      <c r="BP19" s="408"/>
      <c r="BQ19" s="408"/>
      <c r="BR19" s="408"/>
      <c r="BS19" s="408"/>
      <c r="BT19" s="408"/>
      <c r="BU19" s="409"/>
      <c r="BV19" s="407">
        <v>20737672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29816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23161405</v>
      </c>
      <c r="BO22" s="371"/>
      <c r="BP22" s="371"/>
      <c r="BQ22" s="371"/>
      <c r="BR22" s="371"/>
      <c r="BS22" s="371"/>
      <c r="BT22" s="371"/>
      <c r="BU22" s="372"/>
      <c r="BV22" s="370">
        <v>23035736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20852157</v>
      </c>
      <c r="BO23" s="408"/>
      <c r="BP23" s="408"/>
      <c r="BQ23" s="408"/>
      <c r="BR23" s="408"/>
      <c r="BS23" s="408"/>
      <c r="BT23" s="408"/>
      <c r="BU23" s="409"/>
      <c r="BV23" s="407">
        <v>20696847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9560</v>
      </c>
      <c r="R24" s="459"/>
      <c r="S24" s="459"/>
      <c r="T24" s="459"/>
      <c r="U24" s="459"/>
      <c r="V24" s="501"/>
      <c r="W24" s="553"/>
      <c r="X24" s="554"/>
      <c r="Y24" s="555"/>
      <c r="Z24" s="457" t="s">
        <v>162</v>
      </c>
      <c r="AA24" s="437"/>
      <c r="AB24" s="437"/>
      <c r="AC24" s="437"/>
      <c r="AD24" s="437"/>
      <c r="AE24" s="437"/>
      <c r="AF24" s="437"/>
      <c r="AG24" s="438"/>
      <c r="AH24" s="458">
        <v>420</v>
      </c>
      <c r="AI24" s="459"/>
      <c r="AJ24" s="459"/>
      <c r="AK24" s="459"/>
      <c r="AL24" s="501"/>
      <c r="AM24" s="458">
        <v>1302840</v>
      </c>
      <c r="AN24" s="459"/>
      <c r="AO24" s="459"/>
      <c r="AP24" s="459"/>
      <c r="AQ24" s="459"/>
      <c r="AR24" s="501"/>
      <c r="AS24" s="458">
        <v>3102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15725241</v>
      </c>
      <c r="BO24" s="408"/>
      <c r="BP24" s="408"/>
      <c r="BQ24" s="408"/>
      <c r="BR24" s="408"/>
      <c r="BS24" s="408"/>
      <c r="BT24" s="408"/>
      <c r="BU24" s="409"/>
      <c r="BV24" s="407">
        <v>14845297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7660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5863092</v>
      </c>
      <c r="BO25" s="371"/>
      <c r="BP25" s="371"/>
      <c r="BQ25" s="371"/>
      <c r="BR25" s="371"/>
      <c r="BS25" s="371"/>
      <c r="BT25" s="371"/>
      <c r="BU25" s="372"/>
      <c r="BV25" s="370">
        <v>2901166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6290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32256</v>
      </c>
      <c r="AN26" s="459"/>
      <c r="AO26" s="459"/>
      <c r="AP26" s="459"/>
      <c r="AQ26" s="459"/>
      <c r="AR26" s="501"/>
      <c r="AS26" s="458">
        <v>3584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v>109800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4930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11895</v>
      </c>
      <c r="AN27" s="459"/>
      <c r="AO27" s="459"/>
      <c r="AP27" s="459"/>
      <c r="AQ27" s="459"/>
      <c r="AR27" s="501"/>
      <c r="AS27" s="458">
        <v>3965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772963</v>
      </c>
      <c r="BO27" s="527"/>
      <c r="BP27" s="527"/>
      <c r="BQ27" s="527"/>
      <c r="BR27" s="527"/>
      <c r="BS27" s="527"/>
      <c r="BT27" s="527"/>
      <c r="BU27" s="528"/>
      <c r="BV27" s="526">
        <v>771495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4410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4020533</v>
      </c>
      <c r="BO28" s="371"/>
      <c r="BP28" s="371"/>
      <c r="BQ28" s="371"/>
      <c r="BR28" s="371"/>
      <c r="BS28" s="371"/>
      <c r="BT28" s="371"/>
      <c r="BU28" s="372"/>
      <c r="BV28" s="370">
        <v>4920957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4130</v>
      </c>
      <c r="R29" s="459"/>
      <c r="S29" s="459"/>
      <c r="T29" s="459"/>
      <c r="U29" s="459"/>
      <c r="V29" s="501"/>
      <c r="W29" s="556"/>
      <c r="X29" s="557"/>
      <c r="Y29" s="558"/>
      <c r="Z29" s="457" t="s">
        <v>177</v>
      </c>
      <c r="AA29" s="437"/>
      <c r="AB29" s="437"/>
      <c r="AC29" s="437"/>
      <c r="AD29" s="437"/>
      <c r="AE29" s="437"/>
      <c r="AF29" s="437"/>
      <c r="AG29" s="438"/>
      <c r="AH29" s="458">
        <v>423</v>
      </c>
      <c r="AI29" s="459"/>
      <c r="AJ29" s="459"/>
      <c r="AK29" s="459"/>
      <c r="AL29" s="501"/>
      <c r="AM29" s="458">
        <v>1314735</v>
      </c>
      <c r="AN29" s="459"/>
      <c r="AO29" s="459"/>
      <c r="AP29" s="459"/>
      <c r="AQ29" s="459"/>
      <c r="AR29" s="501"/>
      <c r="AS29" s="458">
        <v>3108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3208648</v>
      </c>
      <c r="BO29" s="408"/>
      <c r="BP29" s="408"/>
      <c r="BQ29" s="408"/>
      <c r="BR29" s="408"/>
      <c r="BS29" s="408"/>
      <c r="BT29" s="408"/>
      <c r="BU29" s="409"/>
      <c r="BV29" s="407">
        <v>2548633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6377968</v>
      </c>
      <c r="BO30" s="527"/>
      <c r="BP30" s="527"/>
      <c r="BQ30" s="527"/>
      <c r="BR30" s="527"/>
      <c r="BS30" s="527"/>
      <c r="BT30" s="527"/>
      <c r="BU30" s="528"/>
      <c r="BV30" s="526">
        <v>6008379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産業団地造成特別会計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鳥栖地区広域市町村圏組合・一般会計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鳥栖市土地開発公社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鳥栖地区広域市町村圏組合・介護保険特別会計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佐賀県後期高齢者連合・一般会計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佐賀県後期高齢者連合・後期高齢者医療特別会計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鳥栖・三養基西部環境施設組合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佐賀県東部環境施設組合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鳥栖・三養基地区消防事務組合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佐賀県競馬組合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佐賀県市町総合事務組合・一般会計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佐賀県市町総合事務組合・交通災害共済事業特別会計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9+wMhaQSwFmZblf2YbaMJms4Fc5VA1t+pZNx2Ju0kH4Z4LYxDRFvzoWzg/AZowauhDx17Oh7AfLAcBOVIZiZA==" saltValue="i/kXmS2BQGqC96/hylZh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13916254</v>
      </c>
      <c r="S5" s="613"/>
      <c r="T5" s="613"/>
      <c r="U5" s="613"/>
      <c r="V5" s="613"/>
      <c r="W5" s="613"/>
      <c r="X5" s="613"/>
      <c r="Y5" s="614"/>
      <c r="Z5" s="615">
        <v>39.299999999999997</v>
      </c>
      <c r="AA5" s="615"/>
      <c r="AB5" s="615"/>
      <c r="AC5" s="615"/>
      <c r="AD5" s="616">
        <v>13206323</v>
      </c>
      <c r="AE5" s="616"/>
      <c r="AF5" s="616"/>
      <c r="AG5" s="616"/>
      <c r="AH5" s="616"/>
      <c r="AI5" s="616"/>
      <c r="AJ5" s="616"/>
      <c r="AK5" s="616"/>
      <c r="AL5" s="617">
        <v>77</v>
      </c>
      <c r="AM5" s="618"/>
      <c r="AN5" s="618"/>
      <c r="AO5" s="619"/>
      <c r="AP5" s="609" t="s">
        <v>216</v>
      </c>
      <c r="AQ5" s="610"/>
      <c r="AR5" s="610"/>
      <c r="AS5" s="610"/>
      <c r="AT5" s="610"/>
      <c r="AU5" s="610"/>
      <c r="AV5" s="610"/>
      <c r="AW5" s="610"/>
      <c r="AX5" s="610"/>
      <c r="AY5" s="610"/>
      <c r="AZ5" s="610"/>
      <c r="BA5" s="610"/>
      <c r="BB5" s="610"/>
      <c r="BC5" s="610"/>
      <c r="BD5" s="610"/>
      <c r="BE5" s="610"/>
      <c r="BF5" s="611"/>
      <c r="BG5" s="623">
        <v>13201792</v>
      </c>
      <c r="BH5" s="624"/>
      <c r="BI5" s="624"/>
      <c r="BJ5" s="624"/>
      <c r="BK5" s="624"/>
      <c r="BL5" s="624"/>
      <c r="BM5" s="624"/>
      <c r="BN5" s="625"/>
      <c r="BO5" s="626">
        <v>94.9</v>
      </c>
      <c r="BP5" s="626"/>
      <c r="BQ5" s="626"/>
      <c r="BR5" s="626"/>
      <c r="BS5" s="627">
        <v>395177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246838</v>
      </c>
      <c r="S6" s="624"/>
      <c r="T6" s="624"/>
      <c r="U6" s="624"/>
      <c r="V6" s="624"/>
      <c r="W6" s="624"/>
      <c r="X6" s="624"/>
      <c r="Y6" s="625"/>
      <c r="Z6" s="626">
        <v>0.7</v>
      </c>
      <c r="AA6" s="626"/>
      <c r="AB6" s="626"/>
      <c r="AC6" s="626"/>
      <c r="AD6" s="627">
        <v>246838</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13201792</v>
      </c>
      <c r="BH6" s="624"/>
      <c r="BI6" s="624"/>
      <c r="BJ6" s="624"/>
      <c r="BK6" s="624"/>
      <c r="BL6" s="624"/>
      <c r="BM6" s="624"/>
      <c r="BN6" s="625"/>
      <c r="BO6" s="626">
        <v>94.9</v>
      </c>
      <c r="BP6" s="626"/>
      <c r="BQ6" s="626"/>
      <c r="BR6" s="626"/>
      <c r="BS6" s="627">
        <v>395177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258562</v>
      </c>
      <c r="CS6" s="624"/>
      <c r="CT6" s="624"/>
      <c r="CU6" s="624"/>
      <c r="CV6" s="624"/>
      <c r="CW6" s="624"/>
      <c r="CX6" s="624"/>
      <c r="CY6" s="625"/>
      <c r="CZ6" s="617">
        <v>0.8</v>
      </c>
      <c r="DA6" s="618"/>
      <c r="DB6" s="618"/>
      <c r="DC6" s="634"/>
      <c r="DD6" s="632">
        <v>2702</v>
      </c>
      <c r="DE6" s="624"/>
      <c r="DF6" s="624"/>
      <c r="DG6" s="624"/>
      <c r="DH6" s="624"/>
      <c r="DI6" s="624"/>
      <c r="DJ6" s="624"/>
      <c r="DK6" s="624"/>
      <c r="DL6" s="624"/>
      <c r="DM6" s="624"/>
      <c r="DN6" s="624"/>
      <c r="DO6" s="624"/>
      <c r="DP6" s="625"/>
      <c r="DQ6" s="632">
        <v>257986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3339</v>
      </c>
      <c r="S7" s="624"/>
      <c r="T7" s="624"/>
      <c r="U7" s="624"/>
      <c r="V7" s="624"/>
      <c r="W7" s="624"/>
      <c r="X7" s="624"/>
      <c r="Y7" s="625"/>
      <c r="Z7" s="626">
        <v>0</v>
      </c>
      <c r="AA7" s="626"/>
      <c r="AB7" s="626"/>
      <c r="AC7" s="626"/>
      <c r="AD7" s="627">
        <v>3339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5491903</v>
      </c>
      <c r="BH7" s="624"/>
      <c r="BI7" s="624"/>
      <c r="BJ7" s="624"/>
      <c r="BK7" s="624"/>
      <c r="BL7" s="624"/>
      <c r="BM7" s="624"/>
      <c r="BN7" s="625"/>
      <c r="BO7" s="626">
        <v>39.5</v>
      </c>
      <c r="BP7" s="626"/>
      <c r="BQ7" s="626"/>
      <c r="BR7" s="626"/>
      <c r="BS7" s="627">
        <v>395177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6206270</v>
      </c>
      <c r="CS7" s="624"/>
      <c r="CT7" s="624"/>
      <c r="CU7" s="624"/>
      <c r="CV7" s="624"/>
      <c r="CW7" s="624"/>
      <c r="CX7" s="624"/>
      <c r="CY7" s="625"/>
      <c r="CZ7" s="626">
        <v>18.100000000000001</v>
      </c>
      <c r="DA7" s="626"/>
      <c r="DB7" s="626"/>
      <c r="DC7" s="626"/>
      <c r="DD7" s="632">
        <v>1297469</v>
      </c>
      <c r="DE7" s="624"/>
      <c r="DF7" s="624"/>
      <c r="DG7" s="624"/>
      <c r="DH7" s="624"/>
      <c r="DI7" s="624"/>
      <c r="DJ7" s="624"/>
      <c r="DK7" s="624"/>
      <c r="DL7" s="624"/>
      <c r="DM7" s="624"/>
      <c r="DN7" s="624"/>
      <c r="DO7" s="624"/>
      <c r="DP7" s="625"/>
      <c r="DQ7" s="632">
        <v>5145556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38715</v>
      </c>
      <c r="S8" s="624"/>
      <c r="T8" s="624"/>
      <c r="U8" s="624"/>
      <c r="V8" s="624"/>
      <c r="W8" s="624"/>
      <c r="X8" s="624"/>
      <c r="Y8" s="625"/>
      <c r="Z8" s="626">
        <v>0.1</v>
      </c>
      <c r="AA8" s="626"/>
      <c r="AB8" s="626"/>
      <c r="AC8" s="626"/>
      <c r="AD8" s="627">
        <v>38715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137257</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13288319</v>
      </c>
      <c r="CS8" s="624"/>
      <c r="CT8" s="624"/>
      <c r="CU8" s="624"/>
      <c r="CV8" s="624"/>
      <c r="CW8" s="624"/>
      <c r="CX8" s="624"/>
      <c r="CY8" s="625"/>
      <c r="CZ8" s="626">
        <v>38.9</v>
      </c>
      <c r="DA8" s="626"/>
      <c r="DB8" s="626"/>
      <c r="DC8" s="626"/>
      <c r="DD8" s="632">
        <v>372768</v>
      </c>
      <c r="DE8" s="624"/>
      <c r="DF8" s="624"/>
      <c r="DG8" s="624"/>
      <c r="DH8" s="624"/>
      <c r="DI8" s="624"/>
      <c r="DJ8" s="624"/>
      <c r="DK8" s="624"/>
      <c r="DL8" s="624"/>
      <c r="DM8" s="624"/>
      <c r="DN8" s="624"/>
      <c r="DO8" s="624"/>
      <c r="DP8" s="625"/>
      <c r="DQ8" s="632">
        <v>6518431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43699</v>
      </c>
      <c r="S9" s="624"/>
      <c r="T9" s="624"/>
      <c r="U9" s="624"/>
      <c r="V9" s="624"/>
      <c r="W9" s="624"/>
      <c r="X9" s="624"/>
      <c r="Y9" s="625"/>
      <c r="Z9" s="626">
        <v>0.1</v>
      </c>
      <c r="AA9" s="626"/>
      <c r="AB9" s="626"/>
      <c r="AC9" s="626"/>
      <c r="AD9" s="627">
        <v>43699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3791631</v>
      </c>
      <c r="BH9" s="624"/>
      <c r="BI9" s="624"/>
      <c r="BJ9" s="624"/>
      <c r="BK9" s="624"/>
      <c r="BL9" s="624"/>
      <c r="BM9" s="624"/>
      <c r="BN9" s="625"/>
      <c r="BO9" s="626">
        <v>27.2</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2832390</v>
      </c>
      <c r="CS9" s="624"/>
      <c r="CT9" s="624"/>
      <c r="CU9" s="624"/>
      <c r="CV9" s="624"/>
      <c r="CW9" s="624"/>
      <c r="CX9" s="624"/>
      <c r="CY9" s="625"/>
      <c r="CZ9" s="626">
        <v>8.3000000000000007</v>
      </c>
      <c r="DA9" s="626"/>
      <c r="DB9" s="626"/>
      <c r="DC9" s="626"/>
      <c r="DD9" s="632">
        <v>75265</v>
      </c>
      <c r="DE9" s="624"/>
      <c r="DF9" s="624"/>
      <c r="DG9" s="624"/>
      <c r="DH9" s="624"/>
      <c r="DI9" s="624"/>
      <c r="DJ9" s="624"/>
      <c r="DK9" s="624"/>
      <c r="DL9" s="624"/>
      <c r="DM9" s="624"/>
      <c r="DN9" s="624"/>
      <c r="DO9" s="624"/>
      <c r="DP9" s="625"/>
      <c r="DQ9" s="632">
        <v>2279742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414394</v>
      </c>
      <c r="BH10" s="624"/>
      <c r="BI10" s="624"/>
      <c r="BJ10" s="624"/>
      <c r="BK10" s="624"/>
      <c r="BL10" s="624"/>
      <c r="BM10" s="624"/>
      <c r="BN10" s="625"/>
      <c r="BO10" s="626">
        <v>3</v>
      </c>
      <c r="BP10" s="626"/>
      <c r="BQ10" s="626"/>
      <c r="BR10" s="626"/>
      <c r="BS10" s="627">
        <v>69056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94787</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9787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1902781</v>
      </c>
      <c r="S11" s="624"/>
      <c r="T11" s="624"/>
      <c r="U11" s="624"/>
      <c r="V11" s="624"/>
      <c r="W11" s="624"/>
      <c r="X11" s="624"/>
      <c r="Y11" s="625"/>
      <c r="Z11" s="628">
        <v>5.4</v>
      </c>
      <c r="AA11" s="629"/>
      <c r="AB11" s="629"/>
      <c r="AC11" s="635"/>
      <c r="AD11" s="632">
        <v>1902781</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1148621</v>
      </c>
      <c r="BH11" s="624"/>
      <c r="BI11" s="624"/>
      <c r="BJ11" s="624"/>
      <c r="BK11" s="624"/>
      <c r="BL11" s="624"/>
      <c r="BM11" s="624"/>
      <c r="BN11" s="625"/>
      <c r="BO11" s="626">
        <v>8.3000000000000007</v>
      </c>
      <c r="BP11" s="626"/>
      <c r="BQ11" s="626"/>
      <c r="BR11" s="626"/>
      <c r="BS11" s="627">
        <v>326121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426935</v>
      </c>
      <c r="CS11" s="624"/>
      <c r="CT11" s="624"/>
      <c r="CU11" s="624"/>
      <c r="CV11" s="624"/>
      <c r="CW11" s="624"/>
      <c r="CX11" s="624"/>
      <c r="CY11" s="625"/>
      <c r="CZ11" s="626">
        <v>1.2</v>
      </c>
      <c r="DA11" s="626"/>
      <c r="DB11" s="626"/>
      <c r="DC11" s="626"/>
      <c r="DD11" s="632">
        <v>113281</v>
      </c>
      <c r="DE11" s="624"/>
      <c r="DF11" s="624"/>
      <c r="DG11" s="624"/>
      <c r="DH11" s="624"/>
      <c r="DI11" s="624"/>
      <c r="DJ11" s="624"/>
      <c r="DK11" s="624"/>
      <c r="DL11" s="624"/>
      <c r="DM11" s="624"/>
      <c r="DN11" s="624"/>
      <c r="DO11" s="624"/>
      <c r="DP11" s="625"/>
      <c r="DQ11" s="632">
        <v>257961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14882</v>
      </c>
      <c r="S12" s="624"/>
      <c r="T12" s="624"/>
      <c r="U12" s="624"/>
      <c r="V12" s="624"/>
      <c r="W12" s="624"/>
      <c r="X12" s="624"/>
      <c r="Y12" s="625"/>
      <c r="Z12" s="626">
        <v>0</v>
      </c>
      <c r="AA12" s="626"/>
      <c r="AB12" s="626"/>
      <c r="AC12" s="626"/>
      <c r="AD12" s="627">
        <v>14882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6815686</v>
      </c>
      <c r="BH12" s="624"/>
      <c r="BI12" s="624"/>
      <c r="BJ12" s="624"/>
      <c r="BK12" s="624"/>
      <c r="BL12" s="624"/>
      <c r="BM12" s="624"/>
      <c r="BN12" s="625"/>
      <c r="BO12" s="626">
        <v>49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1041441</v>
      </c>
      <c r="CS12" s="624"/>
      <c r="CT12" s="624"/>
      <c r="CU12" s="624"/>
      <c r="CV12" s="624"/>
      <c r="CW12" s="624"/>
      <c r="CX12" s="624"/>
      <c r="CY12" s="625"/>
      <c r="CZ12" s="626">
        <v>3</v>
      </c>
      <c r="DA12" s="626"/>
      <c r="DB12" s="626"/>
      <c r="DC12" s="626"/>
      <c r="DD12" s="632">
        <v>34920</v>
      </c>
      <c r="DE12" s="624"/>
      <c r="DF12" s="624"/>
      <c r="DG12" s="624"/>
      <c r="DH12" s="624"/>
      <c r="DI12" s="624"/>
      <c r="DJ12" s="624"/>
      <c r="DK12" s="624"/>
      <c r="DL12" s="624"/>
      <c r="DM12" s="624"/>
      <c r="DN12" s="624"/>
      <c r="DO12" s="624"/>
      <c r="DP12" s="625"/>
      <c r="DQ12" s="632">
        <v>673348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6800535</v>
      </c>
      <c r="BH13" s="624"/>
      <c r="BI13" s="624"/>
      <c r="BJ13" s="624"/>
      <c r="BK13" s="624"/>
      <c r="BL13" s="624"/>
      <c r="BM13" s="624"/>
      <c r="BN13" s="625"/>
      <c r="BO13" s="626">
        <v>48.9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2924125</v>
      </c>
      <c r="CS13" s="624"/>
      <c r="CT13" s="624"/>
      <c r="CU13" s="624"/>
      <c r="CV13" s="624"/>
      <c r="CW13" s="624"/>
      <c r="CX13" s="624"/>
      <c r="CY13" s="625"/>
      <c r="CZ13" s="626">
        <v>8.5</v>
      </c>
      <c r="DA13" s="626"/>
      <c r="DB13" s="626"/>
      <c r="DC13" s="626"/>
      <c r="DD13" s="632">
        <v>1669230</v>
      </c>
      <c r="DE13" s="624"/>
      <c r="DF13" s="624"/>
      <c r="DG13" s="624"/>
      <c r="DH13" s="624"/>
      <c r="DI13" s="624"/>
      <c r="DJ13" s="624"/>
      <c r="DK13" s="624"/>
      <c r="DL13" s="624"/>
      <c r="DM13" s="624"/>
      <c r="DN13" s="624"/>
      <c r="DO13" s="624"/>
      <c r="DP13" s="625"/>
      <c r="DQ13" s="632">
        <v>1549907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1514</v>
      </c>
      <c r="S14" s="624"/>
      <c r="T14" s="624"/>
      <c r="U14" s="624"/>
      <c r="V14" s="624"/>
      <c r="W14" s="624"/>
      <c r="X14" s="624"/>
      <c r="Y14" s="625"/>
      <c r="Z14" s="626">
        <v>0</v>
      </c>
      <c r="AA14" s="626"/>
      <c r="AB14" s="626"/>
      <c r="AC14" s="626"/>
      <c r="AD14" s="627">
        <v>1514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242610</v>
      </c>
      <c r="BH14" s="624"/>
      <c r="BI14" s="624"/>
      <c r="BJ14" s="624"/>
      <c r="BK14" s="624"/>
      <c r="BL14" s="624"/>
      <c r="BM14" s="624"/>
      <c r="BN14" s="625"/>
      <c r="BO14" s="626">
        <v>1.7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798118</v>
      </c>
      <c r="CS14" s="624"/>
      <c r="CT14" s="624"/>
      <c r="CU14" s="624"/>
      <c r="CV14" s="624"/>
      <c r="CW14" s="624"/>
      <c r="CX14" s="624"/>
      <c r="CY14" s="625"/>
      <c r="CZ14" s="626">
        <v>2.2999999999999998</v>
      </c>
      <c r="DA14" s="626"/>
      <c r="DB14" s="626"/>
      <c r="DC14" s="626"/>
      <c r="DD14" s="632">
        <v>5566</v>
      </c>
      <c r="DE14" s="624"/>
      <c r="DF14" s="624"/>
      <c r="DG14" s="624"/>
      <c r="DH14" s="624"/>
      <c r="DI14" s="624"/>
      <c r="DJ14" s="624"/>
      <c r="DK14" s="624"/>
      <c r="DL14" s="624"/>
      <c r="DM14" s="624"/>
      <c r="DN14" s="624"/>
      <c r="DO14" s="624"/>
      <c r="DP14" s="625"/>
      <c r="DQ14" s="632">
        <v>784500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651593</v>
      </c>
      <c r="BH15" s="624"/>
      <c r="BI15" s="624"/>
      <c r="BJ15" s="624"/>
      <c r="BK15" s="624"/>
      <c r="BL15" s="624"/>
      <c r="BM15" s="624"/>
      <c r="BN15" s="625"/>
      <c r="BO15" s="626">
        <v>4.7</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4249231</v>
      </c>
      <c r="CS15" s="624"/>
      <c r="CT15" s="624"/>
      <c r="CU15" s="624"/>
      <c r="CV15" s="624"/>
      <c r="CW15" s="624"/>
      <c r="CX15" s="624"/>
      <c r="CY15" s="625"/>
      <c r="CZ15" s="626">
        <v>12.4</v>
      </c>
      <c r="DA15" s="626"/>
      <c r="DB15" s="626"/>
      <c r="DC15" s="626"/>
      <c r="DD15" s="632">
        <v>1547059</v>
      </c>
      <c r="DE15" s="624"/>
      <c r="DF15" s="624"/>
      <c r="DG15" s="624"/>
      <c r="DH15" s="624"/>
      <c r="DI15" s="624"/>
      <c r="DJ15" s="624"/>
      <c r="DK15" s="624"/>
      <c r="DL15" s="624"/>
      <c r="DM15" s="624"/>
      <c r="DN15" s="624"/>
      <c r="DO15" s="624"/>
      <c r="DP15" s="625"/>
      <c r="DQ15" s="632">
        <v>2413433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20922</v>
      </c>
      <c r="S16" s="624"/>
      <c r="T16" s="624"/>
      <c r="U16" s="624"/>
      <c r="V16" s="624"/>
      <c r="W16" s="624"/>
      <c r="X16" s="624"/>
      <c r="Y16" s="625"/>
      <c r="Z16" s="626">
        <v>0.1</v>
      </c>
      <c r="AA16" s="626"/>
      <c r="AB16" s="626"/>
      <c r="AC16" s="626"/>
      <c r="AD16" s="627">
        <v>20922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293751</v>
      </c>
      <c r="CS16" s="624"/>
      <c r="CT16" s="624"/>
      <c r="CU16" s="624"/>
      <c r="CV16" s="624"/>
      <c r="CW16" s="624"/>
      <c r="CX16" s="624"/>
      <c r="CY16" s="625"/>
      <c r="CZ16" s="626">
        <v>0.9</v>
      </c>
      <c r="DA16" s="626"/>
      <c r="DB16" s="626"/>
      <c r="DC16" s="626"/>
      <c r="DD16" s="632" t="s">
        <v>121</v>
      </c>
      <c r="DE16" s="624"/>
      <c r="DF16" s="624"/>
      <c r="DG16" s="624"/>
      <c r="DH16" s="624"/>
      <c r="DI16" s="624"/>
      <c r="DJ16" s="624"/>
      <c r="DK16" s="624"/>
      <c r="DL16" s="624"/>
      <c r="DM16" s="624"/>
      <c r="DN16" s="624"/>
      <c r="DO16" s="624"/>
      <c r="DP16" s="625"/>
      <c r="DQ16" s="632">
        <v>52449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199008</v>
      </c>
      <c r="S17" s="624"/>
      <c r="T17" s="624"/>
      <c r="U17" s="624"/>
      <c r="V17" s="624"/>
      <c r="W17" s="624"/>
      <c r="X17" s="624"/>
      <c r="Y17" s="625"/>
      <c r="Z17" s="626">
        <v>0.6</v>
      </c>
      <c r="AA17" s="626"/>
      <c r="AB17" s="626"/>
      <c r="AC17" s="626"/>
      <c r="AD17" s="627">
        <v>199008</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1790036</v>
      </c>
      <c r="CS17" s="624"/>
      <c r="CT17" s="624"/>
      <c r="CU17" s="624"/>
      <c r="CV17" s="624"/>
      <c r="CW17" s="624"/>
      <c r="CX17" s="624"/>
      <c r="CY17" s="625"/>
      <c r="CZ17" s="626">
        <v>5.2</v>
      </c>
      <c r="DA17" s="626"/>
      <c r="DB17" s="626"/>
      <c r="DC17" s="626"/>
      <c r="DD17" s="632" t="s">
        <v>121</v>
      </c>
      <c r="DE17" s="624"/>
      <c r="DF17" s="624"/>
      <c r="DG17" s="624"/>
      <c r="DH17" s="624"/>
      <c r="DI17" s="624"/>
      <c r="DJ17" s="624"/>
      <c r="DK17" s="624"/>
      <c r="DL17" s="624"/>
      <c r="DM17" s="624"/>
      <c r="DN17" s="624"/>
      <c r="DO17" s="624"/>
      <c r="DP17" s="625"/>
      <c r="DQ17" s="632">
        <v>1759415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99450</v>
      </c>
      <c r="S18" s="624"/>
      <c r="T18" s="624"/>
      <c r="U18" s="624"/>
      <c r="V18" s="624"/>
      <c r="W18" s="624"/>
      <c r="X18" s="624"/>
      <c r="Y18" s="625"/>
      <c r="Z18" s="626">
        <v>0.3</v>
      </c>
      <c r="AA18" s="626"/>
      <c r="AB18" s="626"/>
      <c r="AC18" s="626"/>
      <c r="AD18" s="627">
        <v>99450</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94780</v>
      </c>
      <c r="S19" s="624"/>
      <c r="T19" s="624"/>
      <c r="U19" s="624"/>
      <c r="V19" s="624"/>
      <c r="W19" s="624"/>
      <c r="X19" s="624"/>
      <c r="Y19" s="625"/>
      <c r="Z19" s="626">
        <v>0.3</v>
      </c>
      <c r="AA19" s="626"/>
      <c r="AB19" s="626"/>
      <c r="AC19" s="626"/>
      <c r="AD19" s="627">
        <v>94780</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714462</v>
      </c>
      <c r="BH19" s="624"/>
      <c r="BI19" s="624"/>
      <c r="BJ19" s="624"/>
      <c r="BK19" s="624"/>
      <c r="BL19" s="624"/>
      <c r="BM19" s="624"/>
      <c r="BN19" s="625"/>
      <c r="BO19" s="626">
        <v>5.0999999999999996</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4670</v>
      </c>
      <c r="S20" s="624"/>
      <c r="T20" s="624"/>
      <c r="U20" s="624"/>
      <c r="V20" s="624"/>
      <c r="W20" s="624"/>
      <c r="X20" s="624"/>
      <c r="Y20" s="625"/>
      <c r="Z20" s="626">
        <v>0</v>
      </c>
      <c r="AA20" s="626"/>
      <c r="AB20" s="626"/>
      <c r="AC20" s="626"/>
      <c r="AD20" s="627">
        <v>4670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714462</v>
      </c>
      <c r="BH20" s="624"/>
      <c r="BI20" s="624"/>
      <c r="BJ20" s="624"/>
      <c r="BK20" s="624"/>
      <c r="BL20" s="624"/>
      <c r="BM20" s="624"/>
      <c r="BN20" s="625"/>
      <c r="BO20" s="626">
        <v>5.0999999999999996</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34203965</v>
      </c>
      <c r="CS20" s="624"/>
      <c r="CT20" s="624"/>
      <c r="CU20" s="624"/>
      <c r="CV20" s="624"/>
      <c r="CW20" s="624"/>
      <c r="CX20" s="624"/>
      <c r="CY20" s="625"/>
      <c r="CZ20" s="626">
        <v>100</v>
      </c>
      <c r="DA20" s="626"/>
      <c r="DB20" s="626"/>
      <c r="DC20" s="626"/>
      <c r="DD20" s="632">
        <v>5118260</v>
      </c>
      <c r="DE20" s="624"/>
      <c r="DF20" s="624"/>
      <c r="DG20" s="624"/>
      <c r="DH20" s="624"/>
      <c r="DI20" s="624"/>
      <c r="DJ20" s="624"/>
      <c r="DK20" s="624"/>
      <c r="DL20" s="624"/>
      <c r="DM20" s="624"/>
      <c r="DN20" s="624"/>
      <c r="DO20" s="624"/>
      <c r="DP20" s="625"/>
      <c r="DQ20" s="632">
        <v>21702515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1640493</v>
      </c>
      <c r="S21" s="624"/>
      <c r="T21" s="624"/>
      <c r="U21" s="624"/>
      <c r="V21" s="624"/>
      <c r="W21" s="624"/>
      <c r="X21" s="624"/>
      <c r="Y21" s="625"/>
      <c r="Z21" s="626">
        <v>4.5999999999999996</v>
      </c>
      <c r="AA21" s="626"/>
      <c r="AB21" s="626"/>
      <c r="AC21" s="626"/>
      <c r="AD21" s="627">
        <v>1253920</v>
      </c>
      <c r="AE21" s="627"/>
      <c r="AF21" s="627"/>
      <c r="AG21" s="627"/>
      <c r="AH21" s="627"/>
      <c r="AI21" s="627"/>
      <c r="AJ21" s="627"/>
      <c r="AK21" s="627"/>
      <c r="AL21" s="628">
        <v>7.3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4531</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1253920</v>
      </c>
      <c r="S22" s="624"/>
      <c r="T22" s="624"/>
      <c r="U22" s="624"/>
      <c r="V22" s="624"/>
      <c r="W22" s="624"/>
      <c r="X22" s="624"/>
      <c r="Y22" s="625"/>
      <c r="Z22" s="626">
        <v>3.5</v>
      </c>
      <c r="AA22" s="626"/>
      <c r="AB22" s="626"/>
      <c r="AC22" s="626"/>
      <c r="AD22" s="627">
        <v>1253920</v>
      </c>
      <c r="AE22" s="627"/>
      <c r="AF22" s="627"/>
      <c r="AG22" s="627"/>
      <c r="AH22" s="627"/>
      <c r="AI22" s="627"/>
      <c r="AJ22" s="627"/>
      <c r="AK22" s="627"/>
      <c r="AL22" s="628">
        <v>7.3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386573</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709931</v>
      </c>
      <c r="BH23" s="624"/>
      <c r="BI23" s="624"/>
      <c r="BJ23" s="624"/>
      <c r="BK23" s="624"/>
      <c r="BL23" s="624"/>
      <c r="BM23" s="624"/>
      <c r="BN23" s="625"/>
      <c r="BO23" s="626">
        <v>5.0999999999999996</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15447344</v>
      </c>
      <c r="CS24" s="613"/>
      <c r="CT24" s="613"/>
      <c r="CU24" s="613"/>
      <c r="CV24" s="613"/>
      <c r="CW24" s="613"/>
      <c r="CX24" s="613"/>
      <c r="CY24" s="614"/>
      <c r="CZ24" s="617">
        <v>45.2</v>
      </c>
      <c r="DA24" s="618"/>
      <c r="DB24" s="618"/>
      <c r="DC24" s="634"/>
      <c r="DD24" s="655">
        <v>8958555</v>
      </c>
      <c r="DE24" s="613"/>
      <c r="DF24" s="613"/>
      <c r="DG24" s="613"/>
      <c r="DH24" s="613"/>
      <c r="DI24" s="613"/>
      <c r="DJ24" s="613"/>
      <c r="DK24" s="614"/>
      <c r="DL24" s="655">
        <v>8102875</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18127895</v>
      </c>
      <c r="S25" s="624"/>
      <c r="T25" s="624"/>
      <c r="U25" s="624"/>
      <c r="V25" s="624"/>
      <c r="W25" s="624"/>
      <c r="X25" s="624"/>
      <c r="Y25" s="625"/>
      <c r="Z25" s="626">
        <v>51.2</v>
      </c>
      <c r="AA25" s="626"/>
      <c r="AB25" s="626"/>
      <c r="AC25" s="626"/>
      <c r="AD25" s="627">
        <v>17031391</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4386304</v>
      </c>
      <c r="CS25" s="644"/>
      <c r="CT25" s="644"/>
      <c r="CU25" s="644"/>
      <c r="CV25" s="644"/>
      <c r="CW25" s="644"/>
      <c r="CX25" s="644"/>
      <c r="CY25" s="645"/>
      <c r="CZ25" s="628">
        <v>12.8</v>
      </c>
      <c r="DA25" s="656"/>
      <c r="DB25" s="656"/>
      <c r="DC25" s="658"/>
      <c r="DD25" s="632">
        <v>3955265</v>
      </c>
      <c r="DE25" s="644"/>
      <c r="DF25" s="644"/>
      <c r="DG25" s="644"/>
      <c r="DH25" s="644"/>
      <c r="DI25" s="644"/>
      <c r="DJ25" s="644"/>
      <c r="DK25" s="645"/>
      <c r="DL25" s="632">
        <v>3891411</v>
      </c>
      <c r="DM25" s="644"/>
      <c r="DN25" s="644"/>
      <c r="DO25" s="644"/>
      <c r="DP25" s="644"/>
      <c r="DQ25" s="644"/>
      <c r="DR25" s="644"/>
      <c r="DS25" s="644"/>
      <c r="DT25" s="644"/>
      <c r="DU25" s="644"/>
      <c r="DV25" s="645"/>
      <c r="DW25" s="628">
        <v>22.6</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12648</v>
      </c>
      <c r="S26" s="624"/>
      <c r="T26" s="624"/>
      <c r="U26" s="624"/>
      <c r="V26" s="624"/>
      <c r="W26" s="624"/>
      <c r="X26" s="624"/>
      <c r="Y26" s="625"/>
      <c r="Z26" s="626">
        <v>0</v>
      </c>
      <c r="AA26" s="626"/>
      <c r="AB26" s="626"/>
      <c r="AC26" s="626"/>
      <c r="AD26" s="627">
        <v>12648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2492052</v>
      </c>
      <c r="CS26" s="624"/>
      <c r="CT26" s="624"/>
      <c r="CU26" s="624"/>
      <c r="CV26" s="624"/>
      <c r="CW26" s="624"/>
      <c r="CX26" s="624"/>
      <c r="CY26" s="625"/>
      <c r="CZ26" s="628">
        <v>7.3</v>
      </c>
      <c r="DA26" s="656"/>
      <c r="DB26" s="656"/>
      <c r="DC26" s="658"/>
      <c r="DD26" s="632">
        <v>2216981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270513</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13916254</v>
      </c>
      <c r="BH27" s="624"/>
      <c r="BI27" s="624"/>
      <c r="BJ27" s="624"/>
      <c r="BK27" s="624"/>
      <c r="BL27" s="624"/>
      <c r="BM27" s="624"/>
      <c r="BN27" s="625"/>
      <c r="BO27" s="626">
        <v>100</v>
      </c>
      <c r="BP27" s="626"/>
      <c r="BQ27" s="626"/>
      <c r="BR27" s="626"/>
      <c r="BS27" s="627">
        <v>395177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9271004</v>
      </c>
      <c r="CS27" s="644"/>
      <c r="CT27" s="644"/>
      <c r="CU27" s="644"/>
      <c r="CV27" s="644"/>
      <c r="CW27" s="644"/>
      <c r="CX27" s="644"/>
      <c r="CY27" s="645"/>
      <c r="CZ27" s="628">
        <v>27.1</v>
      </c>
      <c r="DA27" s="656"/>
      <c r="DB27" s="656"/>
      <c r="DC27" s="658"/>
      <c r="DD27" s="632">
        <v>3243875</v>
      </c>
      <c r="DE27" s="644"/>
      <c r="DF27" s="644"/>
      <c r="DG27" s="644"/>
      <c r="DH27" s="644"/>
      <c r="DI27" s="644"/>
      <c r="DJ27" s="644"/>
      <c r="DK27" s="645"/>
      <c r="DL27" s="632">
        <v>2452049</v>
      </c>
      <c r="DM27" s="644"/>
      <c r="DN27" s="644"/>
      <c r="DO27" s="644"/>
      <c r="DP27" s="644"/>
      <c r="DQ27" s="644"/>
      <c r="DR27" s="644"/>
      <c r="DS27" s="644"/>
      <c r="DT27" s="644"/>
      <c r="DU27" s="644"/>
      <c r="DV27" s="645"/>
      <c r="DW27" s="628">
        <v>14.3</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441877</v>
      </c>
      <c r="S28" s="624"/>
      <c r="T28" s="624"/>
      <c r="U28" s="624"/>
      <c r="V28" s="624"/>
      <c r="W28" s="624"/>
      <c r="X28" s="624"/>
      <c r="Y28" s="625"/>
      <c r="Z28" s="626">
        <v>1.2</v>
      </c>
      <c r="AA28" s="626"/>
      <c r="AB28" s="626"/>
      <c r="AC28" s="626"/>
      <c r="AD28" s="627">
        <v>53379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1790036</v>
      </c>
      <c r="CS28" s="624"/>
      <c r="CT28" s="624"/>
      <c r="CU28" s="624"/>
      <c r="CV28" s="624"/>
      <c r="CW28" s="624"/>
      <c r="CX28" s="624"/>
      <c r="CY28" s="625"/>
      <c r="CZ28" s="628">
        <v>5.2</v>
      </c>
      <c r="DA28" s="656"/>
      <c r="DB28" s="656"/>
      <c r="DC28" s="658"/>
      <c r="DD28" s="632">
        <v>1759415</v>
      </c>
      <c r="DE28" s="624"/>
      <c r="DF28" s="624"/>
      <c r="DG28" s="624"/>
      <c r="DH28" s="624"/>
      <c r="DI28" s="624"/>
      <c r="DJ28" s="624"/>
      <c r="DK28" s="625"/>
      <c r="DL28" s="632">
        <v>1759415</v>
      </c>
      <c r="DM28" s="624"/>
      <c r="DN28" s="624"/>
      <c r="DO28" s="624"/>
      <c r="DP28" s="624"/>
      <c r="DQ28" s="624"/>
      <c r="DR28" s="624"/>
      <c r="DS28" s="624"/>
      <c r="DT28" s="624"/>
      <c r="DU28" s="624"/>
      <c r="DV28" s="625"/>
      <c r="DW28" s="628">
        <v>10.199999999999999</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166036</v>
      </c>
      <c r="S29" s="624"/>
      <c r="T29" s="624"/>
      <c r="U29" s="624"/>
      <c r="V29" s="624"/>
      <c r="W29" s="624"/>
      <c r="X29" s="624"/>
      <c r="Y29" s="625"/>
      <c r="Z29" s="626">
        <v>0.5</v>
      </c>
      <c r="AA29" s="626"/>
      <c r="AB29" s="626"/>
      <c r="AC29" s="626"/>
      <c r="AD29" s="627">
        <v>43</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1790011</v>
      </c>
      <c r="CS29" s="644"/>
      <c r="CT29" s="644"/>
      <c r="CU29" s="644"/>
      <c r="CV29" s="644"/>
      <c r="CW29" s="644"/>
      <c r="CX29" s="644"/>
      <c r="CY29" s="645"/>
      <c r="CZ29" s="628">
        <v>5.2</v>
      </c>
      <c r="DA29" s="656"/>
      <c r="DB29" s="656"/>
      <c r="DC29" s="658"/>
      <c r="DD29" s="632">
        <v>1759390</v>
      </c>
      <c r="DE29" s="644"/>
      <c r="DF29" s="644"/>
      <c r="DG29" s="644"/>
      <c r="DH29" s="644"/>
      <c r="DI29" s="644"/>
      <c r="DJ29" s="644"/>
      <c r="DK29" s="645"/>
      <c r="DL29" s="632">
        <v>1759390</v>
      </c>
      <c r="DM29" s="644"/>
      <c r="DN29" s="644"/>
      <c r="DO29" s="644"/>
      <c r="DP29" s="644"/>
      <c r="DQ29" s="644"/>
      <c r="DR29" s="644"/>
      <c r="DS29" s="644"/>
      <c r="DT29" s="644"/>
      <c r="DU29" s="644"/>
      <c r="DV29" s="645"/>
      <c r="DW29" s="628">
        <v>10.199999999999999</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7049111</v>
      </c>
      <c r="S30" s="624"/>
      <c r="T30" s="624"/>
      <c r="U30" s="624"/>
      <c r="V30" s="624"/>
      <c r="W30" s="624"/>
      <c r="X30" s="624"/>
      <c r="Y30" s="625"/>
      <c r="Z30" s="626">
        <v>19.899999999999999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1679431</v>
      </c>
      <c r="CS30" s="624"/>
      <c r="CT30" s="624"/>
      <c r="CU30" s="624"/>
      <c r="CV30" s="624"/>
      <c r="CW30" s="624"/>
      <c r="CX30" s="624"/>
      <c r="CY30" s="625"/>
      <c r="CZ30" s="628">
        <v>4.9000000000000004</v>
      </c>
      <c r="DA30" s="656"/>
      <c r="DB30" s="656"/>
      <c r="DC30" s="658"/>
      <c r="DD30" s="632">
        <v>1649120</v>
      </c>
      <c r="DE30" s="624"/>
      <c r="DF30" s="624"/>
      <c r="DG30" s="624"/>
      <c r="DH30" s="624"/>
      <c r="DI30" s="624"/>
      <c r="DJ30" s="624"/>
      <c r="DK30" s="625"/>
      <c r="DL30" s="632">
        <v>1649120</v>
      </c>
      <c r="DM30" s="624"/>
      <c r="DN30" s="624"/>
      <c r="DO30" s="624"/>
      <c r="DP30" s="624"/>
      <c r="DQ30" s="624"/>
      <c r="DR30" s="624"/>
      <c r="DS30" s="624"/>
      <c r="DT30" s="624"/>
      <c r="DU30" s="624"/>
      <c r="DV30" s="625"/>
      <c r="DW30" s="628">
        <v>9.6</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v>18725</v>
      </c>
      <c r="S31" s="624"/>
      <c r="T31" s="624"/>
      <c r="U31" s="624"/>
      <c r="V31" s="624"/>
      <c r="W31" s="624"/>
      <c r="X31" s="624"/>
      <c r="Y31" s="625"/>
      <c r="Z31" s="626">
        <v>0.1</v>
      </c>
      <c r="AA31" s="626"/>
      <c r="AB31" s="626"/>
      <c r="AC31" s="626"/>
      <c r="AD31" s="627">
        <v>18725</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98.7</v>
      </c>
      <c r="BN31" s="667"/>
      <c r="BO31" s="667"/>
      <c r="BP31" s="667"/>
      <c r="BQ31" s="668"/>
      <c r="BR31" s="670">
        <v>99.5</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110580</v>
      </c>
      <c r="CS31" s="644"/>
      <c r="CT31" s="644"/>
      <c r="CU31" s="644"/>
      <c r="CV31" s="644"/>
      <c r="CW31" s="644"/>
      <c r="CX31" s="644"/>
      <c r="CY31" s="645"/>
      <c r="CZ31" s="628">
        <v>0.3</v>
      </c>
      <c r="DA31" s="656"/>
      <c r="DB31" s="656"/>
      <c r="DC31" s="658"/>
      <c r="DD31" s="632">
        <v>110270</v>
      </c>
      <c r="DE31" s="644"/>
      <c r="DF31" s="644"/>
      <c r="DG31" s="644"/>
      <c r="DH31" s="644"/>
      <c r="DI31" s="644"/>
      <c r="DJ31" s="644"/>
      <c r="DK31" s="645"/>
      <c r="DL31" s="632">
        <v>110270</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2507254</v>
      </c>
      <c r="S32" s="624"/>
      <c r="T32" s="624"/>
      <c r="U32" s="624"/>
      <c r="V32" s="624"/>
      <c r="W32" s="624"/>
      <c r="X32" s="624"/>
      <c r="Y32" s="625"/>
      <c r="Z32" s="626">
        <v>7.1</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98.1</v>
      </c>
      <c r="BN32" s="644"/>
      <c r="BO32" s="644"/>
      <c r="BP32" s="644"/>
      <c r="BQ32" s="669"/>
      <c r="BR32" s="680">
        <v>99.3</v>
      </c>
      <c r="BS32" s="644"/>
      <c r="BT32" s="644"/>
      <c r="BU32" s="644"/>
      <c r="BV32" s="644"/>
      <c r="BW32" s="644"/>
      <c r="BX32" s="629">
        <v>98.1</v>
      </c>
      <c r="BY32" s="644"/>
      <c r="BZ32" s="644"/>
      <c r="CA32" s="644"/>
      <c r="CB32" s="669"/>
      <c r="CD32" s="665"/>
      <c r="CE32" s="666"/>
      <c r="CF32" s="620" t="s">
        <v>304</v>
      </c>
      <c r="CG32" s="621"/>
      <c r="CH32" s="621"/>
      <c r="CI32" s="621"/>
      <c r="CJ32" s="621"/>
      <c r="CK32" s="621"/>
      <c r="CL32" s="621"/>
      <c r="CM32" s="621"/>
      <c r="CN32" s="621"/>
      <c r="CO32" s="621"/>
      <c r="CP32" s="621"/>
      <c r="CQ32" s="622"/>
      <c r="CR32" s="623">
        <v>25</v>
      </c>
      <c r="CS32" s="624"/>
      <c r="CT32" s="624"/>
      <c r="CU32" s="624"/>
      <c r="CV32" s="624"/>
      <c r="CW32" s="624"/>
      <c r="CX32" s="624"/>
      <c r="CY32" s="625"/>
      <c r="CZ32" s="628">
        <v>0</v>
      </c>
      <c r="DA32" s="656"/>
      <c r="DB32" s="656"/>
      <c r="DC32" s="658"/>
      <c r="DD32" s="632">
        <v>25</v>
      </c>
      <c r="DE32" s="624"/>
      <c r="DF32" s="624"/>
      <c r="DG32" s="624"/>
      <c r="DH32" s="624"/>
      <c r="DI32" s="624"/>
      <c r="DJ32" s="624"/>
      <c r="DK32" s="625"/>
      <c r="DL32" s="632">
        <v>25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33220</v>
      </c>
      <c r="S33" s="624"/>
      <c r="T33" s="624"/>
      <c r="U33" s="624"/>
      <c r="V33" s="624"/>
      <c r="W33" s="624"/>
      <c r="X33" s="624"/>
      <c r="Y33" s="625"/>
      <c r="Z33" s="626">
        <v>0.1</v>
      </c>
      <c r="AA33" s="626"/>
      <c r="AB33" s="626"/>
      <c r="AC33" s="626"/>
      <c r="AD33" s="627">
        <v>6949</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99</v>
      </c>
      <c r="BN33" s="682"/>
      <c r="BO33" s="682"/>
      <c r="BP33" s="682"/>
      <c r="BQ33" s="684"/>
      <c r="BR33" s="681">
        <v>99.6</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13344610</v>
      </c>
      <c r="CS33" s="644"/>
      <c r="CT33" s="644"/>
      <c r="CU33" s="644"/>
      <c r="CV33" s="644"/>
      <c r="CW33" s="644"/>
      <c r="CX33" s="644"/>
      <c r="CY33" s="645"/>
      <c r="CZ33" s="628">
        <v>39</v>
      </c>
      <c r="DA33" s="656"/>
      <c r="DB33" s="656"/>
      <c r="DC33" s="658"/>
      <c r="DD33" s="632">
        <v>10869620</v>
      </c>
      <c r="DE33" s="644"/>
      <c r="DF33" s="644"/>
      <c r="DG33" s="644"/>
      <c r="DH33" s="644"/>
      <c r="DI33" s="644"/>
      <c r="DJ33" s="644"/>
      <c r="DK33" s="645"/>
      <c r="DL33" s="632">
        <v>6489854</v>
      </c>
      <c r="DM33" s="644"/>
      <c r="DN33" s="644"/>
      <c r="DO33" s="644"/>
      <c r="DP33" s="644"/>
      <c r="DQ33" s="644"/>
      <c r="DR33" s="644"/>
      <c r="DS33" s="644"/>
      <c r="DT33" s="644"/>
      <c r="DU33" s="644"/>
      <c r="DV33" s="645"/>
      <c r="DW33" s="628">
        <v>37.700000000000003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548205</v>
      </c>
      <c r="S34" s="624"/>
      <c r="T34" s="624"/>
      <c r="U34" s="624"/>
      <c r="V34" s="624"/>
      <c r="W34" s="624"/>
      <c r="X34" s="624"/>
      <c r="Y34" s="625"/>
      <c r="Z34" s="626">
        <v>1.5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4098718</v>
      </c>
      <c r="CS34" s="624"/>
      <c r="CT34" s="624"/>
      <c r="CU34" s="624"/>
      <c r="CV34" s="624"/>
      <c r="CW34" s="624"/>
      <c r="CX34" s="624"/>
      <c r="CY34" s="625"/>
      <c r="CZ34" s="628">
        <v>12</v>
      </c>
      <c r="DA34" s="656"/>
      <c r="DB34" s="656"/>
      <c r="DC34" s="658"/>
      <c r="DD34" s="632">
        <v>2960541</v>
      </c>
      <c r="DE34" s="624"/>
      <c r="DF34" s="624"/>
      <c r="DG34" s="624"/>
      <c r="DH34" s="624"/>
      <c r="DI34" s="624"/>
      <c r="DJ34" s="624"/>
      <c r="DK34" s="625"/>
      <c r="DL34" s="632">
        <v>2410205</v>
      </c>
      <c r="DM34" s="624"/>
      <c r="DN34" s="624"/>
      <c r="DO34" s="624"/>
      <c r="DP34" s="624"/>
      <c r="DQ34" s="624"/>
      <c r="DR34" s="624"/>
      <c r="DS34" s="624"/>
      <c r="DT34" s="624"/>
      <c r="DU34" s="624"/>
      <c r="DV34" s="625"/>
      <c r="DW34" s="628">
        <v>14</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1801403</v>
      </c>
      <c r="S35" s="624"/>
      <c r="T35" s="624"/>
      <c r="U35" s="624"/>
      <c r="V35" s="624"/>
      <c r="W35" s="624"/>
      <c r="X35" s="624"/>
      <c r="Y35" s="625"/>
      <c r="Z35" s="626">
        <v>5.0999999999999996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101906</v>
      </c>
      <c r="CS35" s="644"/>
      <c r="CT35" s="644"/>
      <c r="CU35" s="644"/>
      <c r="CV35" s="644"/>
      <c r="CW35" s="644"/>
      <c r="CX35" s="644"/>
      <c r="CY35" s="645"/>
      <c r="CZ35" s="628">
        <v>0.3</v>
      </c>
      <c r="DA35" s="656"/>
      <c r="DB35" s="656"/>
      <c r="DC35" s="658"/>
      <c r="DD35" s="632">
        <v>46153</v>
      </c>
      <c r="DE35" s="644"/>
      <c r="DF35" s="644"/>
      <c r="DG35" s="644"/>
      <c r="DH35" s="644"/>
      <c r="DI35" s="644"/>
      <c r="DJ35" s="644"/>
      <c r="DK35" s="645"/>
      <c r="DL35" s="632">
        <v>44810</v>
      </c>
      <c r="DM35" s="644"/>
      <c r="DN35" s="644"/>
      <c r="DO35" s="644"/>
      <c r="DP35" s="644"/>
      <c r="DQ35" s="644"/>
      <c r="DR35" s="644"/>
      <c r="DS35" s="644"/>
      <c r="DT35" s="644"/>
      <c r="DU35" s="644"/>
      <c r="DV35" s="645"/>
      <c r="DW35" s="628">
        <v>0.3</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1490999</v>
      </c>
      <c r="S36" s="624"/>
      <c r="T36" s="624"/>
      <c r="U36" s="624"/>
      <c r="V36" s="624"/>
      <c r="W36" s="624"/>
      <c r="X36" s="624"/>
      <c r="Y36" s="625"/>
      <c r="Z36" s="626">
        <v>4.2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3237260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131675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4010256</v>
      </c>
      <c r="CS36" s="624"/>
      <c r="CT36" s="624"/>
      <c r="CU36" s="624"/>
      <c r="CV36" s="624"/>
      <c r="CW36" s="624"/>
      <c r="CX36" s="624"/>
      <c r="CY36" s="625"/>
      <c r="CZ36" s="628">
        <v>11.7</v>
      </c>
      <c r="DA36" s="656"/>
      <c r="DB36" s="656"/>
      <c r="DC36" s="658"/>
      <c r="DD36" s="632">
        <v>3669815</v>
      </c>
      <c r="DE36" s="624"/>
      <c r="DF36" s="624"/>
      <c r="DG36" s="624"/>
      <c r="DH36" s="624"/>
      <c r="DI36" s="624"/>
      <c r="DJ36" s="624"/>
      <c r="DK36" s="625"/>
      <c r="DL36" s="632">
        <v>2098488</v>
      </c>
      <c r="DM36" s="624"/>
      <c r="DN36" s="624"/>
      <c r="DO36" s="624"/>
      <c r="DP36" s="624"/>
      <c r="DQ36" s="624"/>
      <c r="DR36" s="624"/>
      <c r="DS36" s="624"/>
      <c r="DT36" s="624"/>
      <c r="DU36" s="624"/>
      <c r="DV36" s="625"/>
      <c r="DW36" s="628">
        <v>12.2</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1149767</v>
      </c>
      <c r="S37" s="624"/>
      <c r="T37" s="624"/>
      <c r="U37" s="624"/>
      <c r="V37" s="624"/>
      <c r="W37" s="624"/>
      <c r="X37" s="624"/>
      <c r="Y37" s="625"/>
      <c r="Z37" s="626">
        <v>3.2</v>
      </c>
      <c r="AA37" s="626"/>
      <c r="AB37" s="626"/>
      <c r="AC37" s="626"/>
      <c r="AD37" s="627">
        <v>18877</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440805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67015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1988050</v>
      </c>
      <c r="CS37" s="644"/>
      <c r="CT37" s="644"/>
      <c r="CU37" s="644"/>
      <c r="CV37" s="644"/>
      <c r="CW37" s="644"/>
      <c r="CX37" s="644"/>
      <c r="CY37" s="645"/>
      <c r="CZ37" s="628">
        <v>5.8</v>
      </c>
      <c r="DA37" s="656"/>
      <c r="DB37" s="656"/>
      <c r="DC37" s="658"/>
      <c r="DD37" s="632">
        <v>1980550</v>
      </c>
      <c r="DE37" s="644"/>
      <c r="DF37" s="644"/>
      <c r="DG37" s="644"/>
      <c r="DH37" s="644"/>
      <c r="DI37" s="644"/>
      <c r="DJ37" s="644"/>
      <c r="DK37" s="645"/>
      <c r="DL37" s="632">
        <v>1287269</v>
      </c>
      <c r="DM37" s="644"/>
      <c r="DN37" s="644"/>
      <c r="DO37" s="644"/>
      <c r="DP37" s="644"/>
      <c r="DQ37" s="644"/>
      <c r="DR37" s="644"/>
      <c r="DS37" s="644"/>
      <c r="DT37" s="644"/>
      <c r="DU37" s="644"/>
      <c r="DV37" s="645"/>
      <c r="DW37" s="628">
        <v>7.5</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1805100</v>
      </c>
      <c r="S38" s="624"/>
      <c r="T38" s="624"/>
      <c r="U38" s="624"/>
      <c r="V38" s="624"/>
      <c r="W38" s="624"/>
      <c r="X38" s="624"/>
      <c r="Y38" s="625"/>
      <c r="Z38" s="626">
        <v>5.0999999999999996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197589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7916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2785135</v>
      </c>
      <c r="CS38" s="624"/>
      <c r="CT38" s="624"/>
      <c r="CU38" s="624"/>
      <c r="CV38" s="624"/>
      <c r="CW38" s="624"/>
      <c r="CX38" s="624"/>
      <c r="CY38" s="625"/>
      <c r="CZ38" s="628">
        <v>8.1</v>
      </c>
      <c r="DA38" s="656"/>
      <c r="DB38" s="656"/>
      <c r="DC38" s="658"/>
      <c r="DD38" s="632">
        <v>2332622</v>
      </c>
      <c r="DE38" s="624"/>
      <c r="DF38" s="624"/>
      <c r="DG38" s="624"/>
      <c r="DH38" s="624"/>
      <c r="DI38" s="624"/>
      <c r="DJ38" s="624"/>
      <c r="DK38" s="625"/>
      <c r="DL38" s="632">
        <v>1936351</v>
      </c>
      <c r="DM38" s="624"/>
      <c r="DN38" s="624"/>
      <c r="DO38" s="624"/>
      <c r="DP38" s="624"/>
      <c r="DQ38" s="624"/>
      <c r="DR38" s="624"/>
      <c r="DS38" s="624"/>
      <c r="DT38" s="624"/>
      <c r="DU38" s="624"/>
      <c r="DV38" s="625"/>
      <c r="DW38" s="628">
        <v>11.3</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11320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11489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1924058</v>
      </c>
      <c r="CS39" s="644"/>
      <c r="CT39" s="644"/>
      <c r="CU39" s="644"/>
      <c r="CV39" s="644"/>
      <c r="CW39" s="644"/>
      <c r="CX39" s="644"/>
      <c r="CY39" s="645"/>
      <c r="CZ39" s="628">
        <v>5.6</v>
      </c>
      <c r="DA39" s="656"/>
      <c r="DB39" s="656"/>
      <c r="DC39" s="658"/>
      <c r="DD39" s="632">
        <v>1858952</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55000</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424537</v>
      </c>
      <c r="CS40" s="624"/>
      <c r="CT40" s="624"/>
      <c r="CU40" s="624"/>
      <c r="CV40" s="624"/>
      <c r="CW40" s="624"/>
      <c r="CX40" s="624"/>
      <c r="CY40" s="625"/>
      <c r="CZ40" s="628">
        <v>1.2</v>
      </c>
      <c r="DA40" s="656"/>
      <c r="DB40" s="656"/>
      <c r="DC40" s="658"/>
      <c r="DD40" s="632">
        <v>1537</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35422753</v>
      </c>
      <c r="S41" s="696"/>
      <c r="T41" s="696"/>
      <c r="U41" s="696"/>
      <c r="V41" s="696"/>
      <c r="W41" s="696"/>
      <c r="X41" s="696"/>
      <c r="Y41" s="700"/>
      <c r="Z41" s="701">
        <v>100</v>
      </c>
      <c r="AA41" s="701"/>
      <c r="AB41" s="701"/>
      <c r="AC41" s="701"/>
      <c r="AD41" s="702">
        <v>17142012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664044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1923502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450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5412011</v>
      </c>
      <c r="CS42" s="644"/>
      <c r="CT42" s="644"/>
      <c r="CU42" s="644"/>
      <c r="CV42" s="644"/>
      <c r="CW42" s="644"/>
      <c r="CX42" s="644"/>
      <c r="CY42" s="645"/>
      <c r="CZ42" s="628">
        <v>15.8</v>
      </c>
      <c r="DA42" s="656"/>
      <c r="DB42" s="656"/>
      <c r="DC42" s="658"/>
      <c r="DD42" s="632">
        <v>1874340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133864</v>
      </c>
      <c r="CS43" s="644"/>
      <c r="CT43" s="644"/>
      <c r="CU43" s="644"/>
      <c r="CV43" s="644"/>
      <c r="CW43" s="644"/>
      <c r="CX43" s="644"/>
      <c r="CY43" s="645"/>
      <c r="CZ43" s="628">
        <v>0.4</v>
      </c>
      <c r="DA43" s="656"/>
      <c r="DB43" s="656"/>
      <c r="DC43" s="658"/>
      <c r="DD43" s="632">
        <v>123382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5118260</v>
      </c>
      <c r="CS44" s="624"/>
      <c r="CT44" s="624"/>
      <c r="CU44" s="624"/>
      <c r="CV44" s="624"/>
      <c r="CW44" s="624"/>
      <c r="CX44" s="624"/>
      <c r="CY44" s="625"/>
      <c r="CZ44" s="628">
        <v>15</v>
      </c>
      <c r="DA44" s="629"/>
      <c r="DB44" s="629"/>
      <c r="DC44" s="635"/>
      <c r="DD44" s="632">
        <v>1821891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1941252</v>
      </c>
      <c r="CS45" s="644"/>
      <c r="CT45" s="644"/>
      <c r="CU45" s="644"/>
      <c r="CV45" s="644"/>
      <c r="CW45" s="644"/>
      <c r="CX45" s="644"/>
      <c r="CY45" s="645"/>
      <c r="CZ45" s="628">
        <v>5.7</v>
      </c>
      <c r="DA45" s="656"/>
      <c r="DB45" s="656"/>
      <c r="DC45" s="658"/>
      <c r="DD45" s="632">
        <v>155366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3152280</v>
      </c>
      <c r="CS46" s="624"/>
      <c r="CT46" s="624"/>
      <c r="CU46" s="624"/>
      <c r="CV46" s="624"/>
      <c r="CW46" s="624"/>
      <c r="CX46" s="624"/>
      <c r="CY46" s="625"/>
      <c r="CZ46" s="628">
        <v>9.1999999999999993</v>
      </c>
      <c r="DA46" s="629"/>
      <c r="DB46" s="629"/>
      <c r="DC46" s="635"/>
      <c r="DD46" s="632">
        <v>1654697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293751</v>
      </c>
      <c r="CS47" s="644"/>
      <c r="CT47" s="644"/>
      <c r="CU47" s="644"/>
      <c r="CV47" s="644"/>
      <c r="CW47" s="644"/>
      <c r="CX47" s="644"/>
      <c r="CY47" s="645"/>
      <c r="CZ47" s="628">
        <v>0.9</v>
      </c>
      <c r="DA47" s="656"/>
      <c r="DB47" s="656"/>
      <c r="DC47" s="658"/>
      <c r="DD47" s="632">
        <v>52449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34203965</v>
      </c>
      <c r="CS49" s="682"/>
      <c r="CT49" s="682"/>
      <c r="CU49" s="682"/>
      <c r="CV49" s="682"/>
      <c r="CW49" s="682"/>
      <c r="CX49" s="682"/>
      <c r="CY49" s="711"/>
      <c r="CZ49" s="703">
        <v>100</v>
      </c>
      <c r="DA49" s="712"/>
      <c r="DB49" s="712"/>
      <c r="DC49" s="713"/>
      <c r="DD49" s="714">
        <v>21702515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c2onv/yI3AUn+HoOXgmnO7KOVut9h9E06wgqOsOuPQejY2XQG2gJT44zWukUMDEuBBmAbxV9YCcw8AWvh9fkQ==" saltValue="+sAXObAHxTRuoB+9ZepW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35424</v>
      </c>
      <c r="R7" s="753"/>
      <c r="S7" s="753"/>
      <c r="T7" s="753"/>
      <c r="U7" s="753"/>
      <c r="V7" s="753">
        <v>34205</v>
      </c>
      <c r="W7" s="753"/>
      <c r="X7" s="753"/>
      <c r="Y7" s="753"/>
      <c r="Z7" s="753"/>
      <c r="AA7" s="753">
        <v>1219</v>
      </c>
      <c r="AB7" s="753"/>
      <c r="AC7" s="753"/>
      <c r="AD7" s="753"/>
      <c r="AE7" s="754"/>
      <c r="AF7" s="755">
        <v>968</v>
      </c>
      <c r="AG7" s="756"/>
      <c r="AH7" s="756"/>
      <c r="AI7" s="756"/>
      <c r="AJ7" s="757"/>
      <c r="AK7" s="758">
        <v>1801</v>
      </c>
      <c r="AL7" s="759"/>
      <c r="AM7" s="759"/>
      <c r="AN7" s="759"/>
      <c r="AO7" s="759"/>
      <c r="AP7" s="759">
        <v>23161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555</v>
      </c>
      <c r="BS7" s="746" t="s">
        <v>544</v>
      </c>
      <c r="BT7" s="747"/>
      <c r="BU7" s="747"/>
      <c r="BV7" s="747"/>
      <c r="BW7" s="747"/>
      <c r="BX7" s="747"/>
      <c r="BY7" s="747"/>
      <c r="BZ7" s="747"/>
      <c r="CA7" s="747"/>
      <c r="CB7" s="747"/>
      <c r="CC7" s="747"/>
      <c r="CD7" s="747"/>
      <c r="CE7" s="747"/>
      <c r="CF7" s="747"/>
      <c r="CG7" s="762"/>
      <c r="CH7" s="743">
        <v>-1</v>
      </c>
      <c r="CI7" s="744"/>
      <c r="CJ7" s="744"/>
      <c r="CK7" s="744"/>
      <c r="CL7" s="745"/>
      <c r="CM7" s="743">
        <v>81</v>
      </c>
      <c r="CN7" s="744"/>
      <c r="CO7" s="744"/>
      <c r="CP7" s="744"/>
      <c r="CQ7" s="745"/>
      <c r="CR7" s="743">
        <v>3</v>
      </c>
      <c r="CS7" s="744"/>
      <c r="CT7" s="744"/>
      <c r="CU7" s="744"/>
      <c r="CV7" s="745"/>
      <c r="CW7" s="743" t="s">
        <v>557</v>
      </c>
      <c r="CX7" s="744"/>
      <c r="CY7" s="744"/>
      <c r="CZ7" s="744"/>
      <c r="DA7" s="745"/>
      <c r="DB7" s="743" t="s">
        <v>557</v>
      </c>
      <c r="DC7" s="744"/>
      <c r="DD7" s="744"/>
      <c r="DE7" s="744"/>
      <c r="DF7" s="745"/>
      <c r="DG7" s="743">
        <v>2078</v>
      </c>
      <c r="DH7" s="744"/>
      <c r="DI7" s="744"/>
      <c r="DJ7" s="744"/>
      <c r="DK7" s="745"/>
      <c r="DL7" s="743" t="s">
        <v>557</v>
      </c>
      <c r="DM7" s="744"/>
      <c r="DN7" s="744"/>
      <c r="DO7" s="744"/>
      <c r="DP7" s="745"/>
      <c r="DQ7" s="743">
        <v>2060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35424</v>
      </c>
      <c r="R23" s="793"/>
      <c r="S23" s="793"/>
      <c r="T23" s="793"/>
      <c r="U23" s="793"/>
      <c r="V23" s="793">
        <v>34205</v>
      </c>
      <c r="W23" s="793"/>
      <c r="X23" s="793"/>
      <c r="Y23" s="793"/>
      <c r="Z23" s="793"/>
      <c r="AA23" s="793">
        <v>1219</v>
      </c>
      <c r="AB23" s="793"/>
      <c r="AC23" s="793"/>
      <c r="AD23" s="793"/>
      <c r="AE23" s="794"/>
      <c r="AF23" s="795">
        <v>968</v>
      </c>
      <c r="AG23" s="793"/>
      <c r="AH23" s="793"/>
      <c r="AI23" s="793"/>
      <c r="AJ23" s="796"/>
      <c r="AK23" s="797"/>
      <c r="AL23" s="798"/>
      <c r="AM23" s="798"/>
      <c r="AN23" s="798"/>
      <c r="AO23" s="798"/>
      <c r="AP23" s="793">
        <v>23161</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7619</v>
      </c>
      <c r="R28" s="823"/>
      <c r="S28" s="823"/>
      <c r="T28" s="823"/>
      <c r="U28" s="823"/>
      <c r="V28" s="823">
        <v>7487</v>
      </c>
      <c r="W28" s="823"/>
      <c r="X28" s="823"/>
      <c r="Y28" s="823"/>
      <c r="Z28" s="823"/>
      <c r="AA28" s="823">
        <v>132</v>
      </c>
      <c r="AB28" s="823"/>
      <c r="AC28" s="823"/>
      <c r="AD28" s="823"/>
      <c r="AE28" s="824"/>
      <c r="AF28" s="825">
        <v>132</v>
      </c>
      <c r="AG28" s="823"/>
      <c r="AH28" s="823"/>
      <c r="AI28" s="823"/>
      <c r="AJ28" s="826"/>
      <c r="AK28" s="827">
        <v>664</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1040</v>
      </c>
      <c r="R29" s="784"/>
      <c r="S29" s="784"/>
      <c r="T29" s="784"/>
      <c r="U29" s="784"/>
      <c r="V29" s="784">
        <v>1015</v>
      </c>
      <c r="W29" s="784"/>
      <c r="X29" s="784"/>
      <c r="Y29" s="784"/>
      <c r="Z29" s="784"/>
      <c r="AA29" s="784">
        <v>25</v>
      </c>
      <c r="AB29" s="784"/>
      <c r="AC29" s="784"/>
      <c r="AD29" s="784"/>
      <c r="AE29" s="785"/>
      <c r="AF29" s="786">
        <v>25</v>
      </c>
      <c r="AG29" s="787"/>
      <c r="AH29" s="787"/>
      <c r="AI29" s="787"/>
      <c r="AJ29" s="788"/>
      <c r="AK29" s="834">
        <v>219</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1505</v>
      </c>
      <c r="R30" s="784"/>
      <c r="S30" s="784"/>
      <c r="T30" s="784"/>
      <c r="U30" s="784"/>
      <c r="V30" s="784">
        <v>1326</v>
      </c>
      <c r="W30" s="784"/>
      <c r="X30" s="784"/>
      <c r="Y30" s="784"/>
      <c r="Z30" s="784"/>
      <c r="AA30" s="784">
        <v>179</v>
      </c>
      <c r="AB30" s="784"/>
      <c r="AC30" s="784"/>
      <c r="AD30" s="784"/>
      <c r="AE30" s="785"/>
      <c r="AF30" s="786">
        <v>1784</v>
      </c>
      <c r="AG30" s="787"/>
      <c r="AH30" s="787"/>
      <c r="AI30" s="787"/>
      <c r="AJ30" s="788"/>
      <c r="AK30" s="834">
        <v>11</v>
      </c>
      <c r="AL30" s="830"/>
      <c r="AM30" s="830"/>
      <c r="AN30" s="830"/>
      <c r="AO30" s="830"/>
      <c r="AP30" s="830">
        <v>4933</v>
      </c>
      <c r="AQ30" s="830"/>
      <c r="AR30" s="830"/>
      <c r="AS30" s="830"/>
      <c r="AT30" s="830"/>
      <c r="AU30" s="830" t="s">
        <v>556</v>
      </c>
      <c r="AV30" s="830"/>
      <c r="AW30" s="830"/>
      <c r="AX30" s="830"/>
      <c r="AY30" s="830"/>
      <c r="AZ30" s="831" t="s">
        <v>556</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2546</v>
      </c>
      <c r="R31" s="784"/>
      <c r="S31" s="784"/>
      <c r="T31" s="784"/>
      <c r="U31" s="784"/>
      <c r="V31" s="784">
        <v>2370</v>
      </c>
      <c r="W31" s="784"/>
      <c r="X31" s="784"/>
      <c r="Y31" s="784"/>
      <c r="Z31" s="784"/>
      <c r="AA31" s="784">
        <v>176</v>
      </c>
      <c r="AB31" s="784"/>
      <c r="AC31" s="784"/>
      <c r="AD31" s="784"/>
      <c r="AE31" s="785"/>
      <c r="AF31" s="786">
        <v>111</v>
      </c>
      <c r="AG31" s="787"/>
      <c r="AH31" s="787"/>
      <c r="AI31" s="787"/>
      <c r="AJ31" s="788"/>
      <c r="AK31" s="834">
        <v>441</v>
      </c>
      <c r="AL31" s="830"/>
      <c r="AM31" s="830"/>
      <c r="AN31" s="830"/>
      <c r="AO31" s="830"/>
      <c r="AP31" s="830">
        <v>17728</v>
      </c>
      <c r="AQ31" s="830"/>
      <c r="AR31" s="830"/>
      <c r="AS31" s="830"/>
      <c r="AT31" s="830"/>
      <c r="AU31" s="830">
        <v>4556</v>
      </c>
      <c r="AV31" s="830"/>
      <c r="AW31" s="830"/>
      <c r="AX31" s="830"/>
      <c r="AY31" s="830"/>
      <c r="AZ31" s="831" t="s">
        <v>556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3856</v>
      </c>
      <c r="R32" s="784"/>
      <c r="S32" s="784"/>
      <c r="T32" s="784"/>
      <c r="U32" s="784"/>
      <c r="V32" s="784">
        <v>3856</v>
      </c>
      <c r="W32" s="784"/>
      <c r="X32" s="784"/>
      <c r="Y32" s="784"/>
      <c r="Z32" s="784"/>
      <c r="AA32" s="784">
        <v>0</v>
      </c>
      <c r="AB32" s="784"/>
      <c r="AC32" s="784"/>
      <c r="AD32" s="784"/>
      <c r="AE32" s="785"/>
      <c r="AF32" s="786" t="s">
        <v>121</v>
      </c>
      <c r="AG32" s="787"/>
      <c r="AH32" s="787"/>
      <c r="AI32" s="787"/>
      <c r="AJ32" s="788"/>
      <c r="AK32" s="834">
        <v>198</v>
      </c>
      <c r="AL32" s="830"/>
      <c r="AM32" s="830"/>
      <c r="AN32" s="830"/>
      <c r="AO32" s="830"/>
      <c r="AP32" s="830">
        <v>895</v>
      </c>
      <c r="AQ32" s="830"/>
      <c r="AR32" s="830"/>
      <c r="AS32" s="830"/>
      <c r="AT32" s="830"/>
      <c r="AU32" s="830">
        <v>895</v>
      </c>
      <c r="AV32" s="830"/>
      <c r="AW32" s="830"/>
      <c r="AX32" s="830"/>
      <c r="AY32" s="830"/>
      <c r="AZ32" s="831" t="s">
        <v>556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2052</v>
      </c>
      <c r="AG63" s="844"/>
      <c r="AH63" s="844"/>
      <c r="AI63" s="844"/>
      <c r="AJ63" s="845"/>
      <c r="AK63" s="846"/>
      <c r="AL63" s="841"/>
      <c r="AM63" s="841"/>
      <c r="AN63" s="841"/>
      <c r="AO63" s="841"/>
      <c r="AP63" s="844">
        <v>23556</v>
      </c>
      <c r="AQ63" s="844"/>
      <c r="AR63" s="844"/>
      <c r="AS63" s="844"/>
      <c r="AT63" s="844"/>
      <c r="AU63" s="844">
        <v>5451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103</v>
      </c>
      <c r="R68" s="866"/>
      <c r="S68" s="866"/>
      <c r="T68" s="866"/>
      <c r="U68" s="866"/>
      <c r="V68" s="866">
        <v>102</v>
      </c>
      <c r="W68" s="866"/>
      <c r="X68" s="866"/>
      <c r="Y68" s="866"/>
      <c r="Z68" s="866"/>
      <c r="AA68" s="866">
        <v>0</v>
      </c>
      <c r="AB68" s="866"/>
      <c r="AC68" s="866"/>
      <c r="AD68" s="866"/>
      <c r="AE68" s="866"/>
      <c r="AF68" s="866">
        <v>0</v>
      </c>
      <c r="AG68" s="866"/>
      <c r="AH68" s="866"/>
      <c r="AI68" s="866"/>
      <c r="AJ68" s="866"/>
      <c r="AK68" s="866">
        <v>0</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10649</v>
      </c>
      <c r="R69" s="830"/>
      <c r="S69" s="830"/>
      <c r="T69" s="830"/>
      <c r="U69" s="830"/>
      <c r="V69" s="830">
        <v>10164</v>
      </c>
      <c r="W69" s="830"/>
      <c r="X69" s="830"/>
      <c r="Y69" s="830"/>
      <c r="Z69" s="830"/>
      <c r="AA69" s="830">
        <v>485</v>
      </c>
      <c r="AB69" s="830"/>
      <c r="AC69" s="830"/>
      <c r="AD69" s="830"/>
      <c r="AE69" s="830"/>
      <c r="AF69" s="830">
        <v>485</v>
      </c>
      <c r="AG69" s="830"/>
      <c r="AH69" s="830"/>
      <c r="AI69" s="830"/>
      <c r="AJ69" s="830"/>
      <c r="AK69" s="830">
        <v>1607</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124</v>
      </c>
      <c r="R70" s="830"/>
      <c r="S70" s="830"/>
      <c r="T70" s="830"/>
      <c r="U70" s="830"/>
      <c r="V70" s="830">
        <v>119</v>
      </c>
      <c r="W70" s="830"/>
      <c r="X70" s="830"/>
      <c r="Y70" s="830"/>
      <c r="Z70" s="830"/>
      <c r="AA70" s="830">
        <v>5</v>
      </c>
      <c r="AB70" s="830"/>
      <c r="AC70" s="830"/>
      <c r="AD70" s="830"/>
      <c r="AE70" s="830"/>
      <c r="AF70" s="830">
        <v>5</v>
      </c>
      <c r="AG70" s="830"/>
      <c r="AH70" s="830"/>
      <c r="AI70" s="830"/>
      <c r="AJ70" s="830"/>
      <c r="AK70" s="830">
        <v>40</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138788</v>
      </c>
      <c r="R71" s="830"/>
      <c r="S71" s="830"/>
      <c r="T71" s="830"/>
      <c r="U71" s="830"/>
      <c r="V71" s="830">
        <v>136779</v>
      </c>
      <c r="W71" s="830"/>
      <c r="X71" s="830"/>
      <c r="Y71" s="830"/>
      <c r="Z71" s="830"/>
      <c r="AA71" s="830">
        <v>2009</v>
      </c>
      <c r="AB71" s="830"/>
      <c r="AC71" s="830"/>
      <c r="AD71" s="830"/>
      <c r="AE71" s="830"/>
      <c r="AF71" s="830">
        <v>1914</v>
      </c>
      <c r="AG71" s="830"/>
      <c r="AH71" s="830"/>
      <c r="AI71" s="830"/>
      <c r="AJ71" s="830"/>
      <c r="AK71" s="830">
        <v>1048</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1378</v>
      </c>
      <c r="R72" s="830"/>
      <c r="S72" s="830"/>
      <c r="T72" s="830"/>
      <c r="U72" s="830"/>
      <c r="V72" s="830">
        <v>1280</v>
      </c>
      <c r="W72" s="830"/>
      <c r="X72" s="830"/>
      <c r="Y72" s="830"/>
      <c r="Z72" s="830"/>
      <c r="AA72" s="830">
        <v>98</v>
      </c>
      <c r="AB72" s="830"/>
      <c r="AC72" s="830"/>
      <c r="AD72" s="830"/>
      <c r="AE72" s="830"/>
      <c r="AF72" s="830">
        <v>98</v>
      </c>
      <c r="AG72" s="830"/>
      <c r="AH72" s="830"/>
      <c r="AI72" s="830"/>
      <c r="AJ72" s="830"/>
      <c r="AK72" s="830">
        <v>52</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11041</v>
      </c>
      <c r="R73" s="830"/>
      <c r="S73" s="830"/>
      <c r="T73" s="830"/>
      <c r="U73" s="830"/>
      <c r="V73" s="830">
        <v>10984</v>
      </c>
      <c r="W73" s="830"/>
      <c r="X73" s="830"/>
      <c r="Y73" s="830"/>
      <c r="Z73" s="830"/>
      <c r="AA73" s="830">
        <v>58</v>
      </c>
      <c r="AB73" s="830"/>
      <c r="AC73" s="830"/>
      <c r="AD73" s="830"/>
      <c r="AE73" s="830"/>
      <c r="AF73" s="830">
        <v>58</v>
      </c>
      <c r="AG73" s="830"/>
      <c r="AH73" s="830"/>
      <c r="AI73" s="830"/>
      <c r="AJ73" s="830"/>
      <c r="AK73" s="830">
        <v>0</v>
      </c>
      <c r="AL73" s="830"/>
      <c r="AM73" s="830"/>
      <c r="AN73" s="830"/>
      <c r="AO73" s="830"/>
      <c r="AP73" s="830">
        <v>10221</v>
      </c>
      <c r="AQ73" s="830"/>
      <c r="AR73" s="830"/>
      <c r="AS73" s="830"/>
      <c r="AT73" s="830"/>
      <c r="AU73" s="830">
        <v>4992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1814</v>
      </c>
      <c r="R74" s="830"/>
      <c r="S74" s="830"/>
      <c r="T74" s="830"/>
      <c r="U74" s="830"/>
      <c r="V74" s="830">
        <v>1791</v>
      </c>
      <c r="W74" s="830"/>
      <c r="X74" s="830"/>
      <c r="Y74" s="830"/>
      <c r="Z74" s="830"/>
      <c r="AA74" s="830">
        <v>23</v>
      </c>
      <c r="AB74" s="830"/>
      <c r="AC74" s="830"/>
      <c r="AD74" s="830"/>
      <c r="AE74" s="830"/>
      <c r="AF74" s="830">
        <v>23</v>
      </c>
      <c r="AG74" s="830"/>
      <c r="AH74" s="830"/>
      <c r="AI74" s="830"/>
      <c r="AJ74" s="830"/>
      <c r="AK74" s="830">
        <v>92</v>
      </c>
      <c r="AL74" s="830"/>
      <c r="AM74" s="830"/>
      <c r="AN74" s="830"/>
      <c r="AO74" s="830"/>
      <c r="AP74" s="830">
        <v>314</v>
      </c>
      <c r="AQ74" s="830"/>
      <c r="AR74" s="830"/>
      <c r="AS74" s="830"/>
      <c r="AT74" s="830"/>
      <c r="AU74" s="830">
        <v>152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552</v>
      </c>
      <c r="C75" s="874"/>
      <c r="D75" s="874"/>
      <c r="E75" s="874"/>
      <c r="F75" s="874"/>
      <c r="G75" s="874"/>
      <c r="H75" s="874"/>
      <c r="I75" s="874"/>
      <c r="J75" s="874"/>
      <c r="K75" s="874"/>
      <c r="L75" s="874"/>
      <c r="M75" s="874"/>
      <c r="N75" s="874"/>
      <c r="O75" s="874"/>
      <c r="P75" s="875"/>
      <c r="Q75" s="877">
        <f>0+71885</f>
        <v>71885</v>
      </c>
      <c r="R75" s="878"/>
      <c r="S75" s="878"/>
      <c r="T75" s="878"/>
      <c r="U75" s="834"/>
      <c r="V75" s="879">
        <f>0+71279</f>
        <v>71279</v>
      </c>
      <c r="W75" s="878"/>
      <c r="X75" s="878"/>
      <c r="Y75" s="878"/>
      <c r="Z75" s="834"/>
      <c r="AA75" s="879">
        <f>0+606</f>
        <v>606</v>
      </c>
      <c r="AB75" s="878"/>
      <c r="AC75" s="878"/>
      <c r="AD75" s="878"/>
      <c r="AE75" s="834"/>
      <c r="AF75" s="879">
        <v>357</v>
      </c>
      <c r="AG75" s="878"/>
      <c r="AH75" s="878"/>
      <c r="AI75" s="878"/>
      <c r="AJ75" s="834"/>
      <c r="AK75" s="879">
        <f>0+0</f>
        <v>0</v>
      </c>
      <c r="AL75" s="878"/>
      <c r="AM75" s="878"/>
      <c r="AN75" s="878"/>
      <c r="AO75" s="834"/>
      <c r="AP75" s="879" t="s">
        <v>556</v>
      </c>
      <c r="AQ75" s="878"/>
      <c r="AR75" s="878"/>
      <c r="AS75" s="878"/>
      <c r="AT75" s="834"/>
      <c r="AU75" s="879" t="s">
        <v>556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553</v>
      </c>
      <c r="C76" s="874"/>
      <c r="D76" s="874"/>
      <c r="E76" s="874"/>
      <c r="F76" s="874"/>
      <c r="G76" s="874"/>
      <c r="H76" s="874"/>
      <c r="I76" s="874"/>
      <c r="J76" s="874"/>
      <c r="K76" s="874"/>
      <c r="L76" s="874"/>
      <c r="M76" s="874"/>
      <c r="N76" s="874"/>
      <c r="O76" s="874"/>
      <c r="P76" s="875"/>
      <c r="Q76" s="877">
        <v>2773</v>
      </c>
      <c r="R76" s="878"/>
      <c r="S76" s="878"/>
      <c r="T76" s="878"/>
      <c r="U76" s="834"/>
      <c r="V76" s="879">
        <v>2573</v>
      </c>
      <c r="W76" s="878"/>
      <c r="X76" s="878"/>
      <c r="Y76" s="878"/>
      <c r="Z76" s="834"/>
      <c r="AA76" s="879">
        <v>200</v>
      </c>
      <c r="AB76" s="878"/>
      <c r="AC76" s="878"/>
      <c r="AD76" s="878"/>
      <c r="AE76" s="834"/>
      <c r="AF76" s="879">
        <v>200</v>
      </c>
      <c r="AG76" s="878"/>
      <c r="AH76" s="878"/>
      <c r="AI76" s="878"/>
      <c r="AJ76" s="834"/>
      <c r="AK76" s="879">
        <v>13</v>
      </c>
      <c r="AL76" s="878"/>
      <c r="AM76" s="878"/>
      <c r="AN76" s="878"/>
      <c r="AO76" s="834"/>
      <c r="AP76" s="879" t="s">
        <v>556</v>
      </c>
      <c r="AQ76" s="878"/>
      <c r="AR76" s="878"/>
      <c r="AS76" s="878"/>
      <c r="AT76" s="834"/>
      <c r="AU76" s="879" t="s">
        <v>556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554</v>
      </c>
      <c r="C77" s="874"/>
      <c r="D77" s="874"/>
      <c r="E77" s="874"/>
      <c r="F77" s="874"/>
      <c r="G77" s="874"/>
      <c r="H77" s="874"/>
      <c r="I77" s="874"/>
      <c r="J77" s="874"/>
      <c r="K77" s="874"/>
      <c r="L77" s="874"/>
      <c r="M77" s="874"/>
      <c r="N77" s="874"/>
      <c r="O77" s="874"/>
      <c r="P77" s="875"/>
      <c r="Q77" s="877">
        <v>23</v>
      </c>
      <c r="R77" s="878"/>
      <c r="S77" s="878"/>
      <c r="T77" s="878"/>
      <c r="U77" s="834"/>
      <c r="V77" s="879">
        <v>18</v>
      </c>
      <c r="W77" s="878"/>
      <c r="X77" s="878"/>
      <c r="Y77" s="878"/>
      <c r="Z77" s="834"/>
      <c r="AA77" s="879">
        <v>6</v>
      </c>
      <c r="AB77" s="878"/>
      <c r="AC77" s="878"/>
      <c r="AD77" s="878"/>
      <c r="AE77" s="834"/>
      <c r="AF77" s="879">
        <v>6</v>
      </c>
      <c r="AG77" s="878"/>
      <c r="AH77" s="878"/>
      <c r="AI77" s="878"/>
      <c r="AJ77" s="834"/>
      <c r="AK77" s="879">
        <v>5</v>
      </c>
      <c r="AL77" s="878"/>
      <c r="AM77" s="878"/>
      <c r="AN77" s="878"/>
      <c r="AO77" s="834"/>
      <c r="AP77" s="879" t="s">
        <v>556</v>
      </c>
      <c r="AQ77" s="878"/>
      <c r="AR77" s="878"/>
      <c r="AS77" s="878"/>
      <c r="AT77" s="834"/>
      <c r="AU77" s="879" t="s">
        <v>556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3146</v>
      </c>
      <c r="AG88" s="844"/>
      <c r="AH88" s="844"/>
      <c r="AI88" s="844"/>
      <c r="AJ88" s="844"/>
      <c r="AK88" s="841"/>
      <c r="AL88" s="841"/>
      <c r="AM88" s="841"/>
      <c r="AN88" s="841"/>
      <c r="AO88" s="841"/>
      <c r="AP88" s="844">
        <v>10535</v>
      </c>
      <c r="AQ88" s="844"/>
      <c r="AR88" s="844"/>
      <c r="AS88" s="844"/>
      <c r="AT88" s="844"/>
      <c r="AU88" s="844">
        <v>5144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v>
      </c>
      <c r="CS102" s="852"/>
      <c r="CT102" s="852"/>
      <c r="CU102" s="852"/>
      <c r="CV102" s="891"/>
      <c r="CW102" s="890" t="s">
        <v>486</v>
      </c>
      <c r="CX102" s="852"/>
      <c r="CY102" s="852"/>
      <c r="CZ102" s="852"/>
      <c r="DA102" s="891"/>
      <c r="DB102" s="890" t="s">
        <v>486</v>
      </c>
      <c r="DC102" s="852"/>
      <c r="DD102" s="852"/>
      <c r="DE102" s="852"/>
      <c r="DF102" s="891"/>
      <c r="DG102" s="890">
        <v>2078</v>
      </c>
      <c r="DH102" s="852"/>
      <c r="DI102" s="852"/>
      <c r="DJ102" s="852"/>
      <c r="DK102" s="891"/>
      <c r="DL102" s="890" t="s">
        <v>486</v>
      </c>
      <c r="DM102" s="852"/>
      <c r="DN102" s="852"/>
      <c r="DO102" s="852"/>
      <c r="DP102" s="891"/>
      <c r="DQ102" s="890">
        <v>2060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1748345</v>
      </c>
      <c r="AB110" s="900"/>
      <c r="AC110" s="900"/>
      <c r="AD110" s="900"/>
      <c r="AE110" s="901"/>
      <c r="AF110" s="902">
        <v>1758231</v>
      </c>
      <c r="AG110" s="900"/>
      <c r="AH110" s="900"/>
      <c r="AI110" s="900"/>
      <c r="AJ110" s="901"/>
      <c r="AK110" s="902">
        <v>1790011</v>
      </c>
      <c r="AL110" s="900"/>
      <c r="AM110" s="900"/>
      <c r="AN110" s="900"/>
      <c r="AO110" s="901"/>
      <c r="AP110" s="903">
        <v>11.9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19444149</v>
      </c>
      <c r="BR110" s="931"/>
      <c r="BS110" s="931"/>
      <c r="BT110" s="931"/>
      <c r="BU110" s="931"/>
      <c r="BV110" s="931">
        <v>23035736</v>
      </c>
      <c r="BW110" s="931"/>
      <c r="BX110" s="931"/>
      <c r="BY110" s="931"/>
      <c r="BZ110" s="931"/>
      <c r="CA110" s="931">
        <v>23161405</v>
      </c>
      <c r="CB110" s="931"/>
      <c r="CC110" s="931"/>
      <c r="CD110" s="931"/>
      <c r="CE110" s="931"/>
      <c r="CF110" s="944">
        <v>154.4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244589</v>
      </c>
      <c r="BR111" s="926"/>
      <c r="BS111" s="926"/>
      <c r="BT111" s="926"/>
      <c r="BU111" s="926"/>
      <c r="BV111" s="926">
        <v>201922</v>
      </c>
      <c r="BW111" s="926"/>
      <c r="BX111" s="926"/>
      <c r="BY111" s="926"/>
      <c r="BZ111" s="926"/>
      <c r="CA111" s="926">
        <v>161884</v>
      </c>
      <c r="CB111" s="926"/>
      <c r="CC111" s="926"/>
      <c r="CD111" s="926"/>
      <c r="CE111" s="926"/>
      <c r="CF111" s="920">
        <v>1.1000000000000001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241215</v>
      </c>
      <c r="DH111" s="926"/>
      <c r="DI111" s="926"/>
      <c r="DJ111" s="926"/>
      <c r="DK111" s="926"/>
      <c r="DL111" s="926">
        <v>201922</v>
      </c>
      <c r="DM111" s="926"/>
      <c r="DN111" s="926"/>
      <c r="DO111" s="926"/>
      <c r="DP111" s="926"/>
      <c r="DQ111" s="926">
        <v>161884</v>
      </c>
      <c r="DR111" s="926"/>
      <c r="DS111" s="926"/>
      <c r="DT111" s="926"/>
      <c r="DU111" s="926"/>
      <c r="DV111" s="927">
        <v>1.1000000000000001</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20000</v>
      </c>
      <c r="AB112" s="959"/>
      <c r="AC112" s="959"/>
      <c r="AD112" s="959"/>
      <c r="AE112" s="960"/>
      <c r="AF112" s="961">
        <v>20000</v>
      </c>
      <c r="AG112" s="959"/>
      <c r="AH112" s="959"/>
      <c r="AI112" s="959"/>
      <c r="AJ112" s="960"/>
      <c r="AK112" s="961">
        <v>20000</v>
      </c>
      <c r="AL112" s="959"/>
      <c r="AM112" s="959"/>
      <c r="AN112" s="959"/>
      <c r="AO112" s="960"/>
      <c r="AP112" s="962">
        <v>0.1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5056871</v>
      </c>
      <c r="BR112" s="926"/>
      <c r="BS112" s="926"/>
      <c r="BT112" s="926"/>
      <c r="BU112" s="926"/>
      <c r="BV112" s="926">
        <v>7117910</v>
      </c>
      <c r="BW112" s="926"/>
      <c r="BX112" s="926"/>
      <c r="BY112" s="926"/>
      <c r="BZ112" s="926"/>
      <c r="CA112" s="926">
        <v>5450604</v>
      </c>
      <c r="CB112" s="926"/>
      <c r="CC112" s="926"/>
      <c r="CD112" s="926"/>
      <c r="CE112" s="926"/>
      <c r="CF112" s="920">
        <v>36.299999999999997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480646</v>
      </c>
      <c r="AB113" s="938"/>
      <c r="AC113" s="938"/>
      <c r="AD113" s="938"/>
      <c r="AE113" s="939"/>
      <c r="AF113" s="940">
        <v>512786</v>
      </c>
      <c r="AG113" s="938"/>
      <c r="AH113" s="938"/>
      <c r="AI113" s="938"/>
      <c r="AJ113" s="939"/>
      <c r="AK113" s="940">
        <v>629024</v>
      </c>
      <c r="AL113" s="938"/>
      <c r="AM113" s="938"/>
      <c r="AN113" s="938"/>
      <c r="AO113" s="939"/>
      <c r="AP113" s="941">
        <v>4.2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293075</v>
      </c>
      <c r="BR113" s="926"/>
      <c r="BS113" s="926"/>
      <c r="BT113" s="926"/>
      <c r="BU113" s="926"/>
      <c r="BV113" s="926">
        <v>1620902</v>
      </c>
      <c r="BW113" s="926"/>
      <c r="BX113" s="926"/>
      <c r="BY113" s="926"/>
      <c r="BZ113" s="926"/>
      <c r="CA113" s="926">
        <v>5144778</v>
      </c>
      <c r="CB113" s="926"/>
      <c r="CC113" s="926"/>
      <c r="CD113" s="926"/>
      <c r="CE113" s="926"/>
      <c r="CF113" s="920">
        <v>34.299999999999997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3374</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46360</v>
      </c>
      <c r="AB114" s="959"/>
      <c r="AC114" s="959"/>
      <c r="AD114" s="959"/>
      <c r="AE114" s="960"/>
      <c r="AF114" s="961">
        <v>38889</v>
      </c>
      <c r="AG114" s="959"/>
      <c r="AH114" s="959"/>
      <c r="AI114" s="959"/>
      <c r="AJ114" s="960"/>
      <c r="AK114" s="961">
        <v>43249</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3249475</v>
      </c>
      <c r="BR114" s="926"/>
      <c r="BS114" s="926"/>
      <c r="BT114" s="926"/>
      <c r="BU114" s="926"/>
      <c r="BV114" s="926">
        <v>3297615</v>
      </c>
      <c r="BW114" s="926"/>
      <c r="BX114" s="926"/>
      <c r="BY114" s="926"/>
      <c r="BZ114" s="926"/>
      <c r="CA114" s="926">
        <v>3428788</v>
      </c>
      <c r="CB114" s="926"/>
      <c r="CC114" s="926"/>
      <c r="CD114" s="926"/>
      <c r="CE114" s="926"/>
      <c r="CF114" s="920">
        <v>22.9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60640</v>
      </c>
      <c r="AB115" s="938"/>
      <c r="AC115" s="938"/>
      <c r="AD115" s="938"/>
      <c r="AE115" s="939"/>
      <c r="AF115" s="940">
        <v>47047</v>
      </c>
      <c r="AG115" s="938"/>
      <c r="AH115" s="938"/>
      <c r="AI115" s="938"/>
      <c r="AJ115" s="939"/>
      <c r="AK115" s="940">
        <v>43673</v>
      </c>
      <c r="AL115" s="938"/>
      <c r="AM115" s="938"/>
      <c r="AN115" s="938"/>
      <c r="AO115" s="939"/>
      <c r="AP115" s="941">
        <v>0.3</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2459028</v>
      </c>
      <c r="BR115" s="926"/>
      <c r="BS115" s="926"/>
      <c r="BT115" s="926"/>
      <c r="BU115" s="926"/>
      <c r="BV115" s="926">
        <v>2259208</v>
      </c>
      <c r="BW115" s="926"/>
      <c r="BX115" s="926"/>
      <c r="BY115" s="926"/>
      <c r="BZ115" s="926"/>
      <c r="CA115" s="926">
        <v>2059622</v>
      </c>
      <c r="CB115" s="926"/>
      <c r="CC115" s="926"/>
      <c r="CD115" s="926"/>
      <c r="CE115" s="926"/>
      <c r="CF115" s="920">
        <v>13.7</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2355991</v>
      </c>
      <c r="AB117" s="979"/>
      <c r="AC117" s="979"/>
      <c r="AD117" s="979"/>
      <c r="AE117" s="980"/>
      <c r="AF117" s="981">
        <v>2376953</v>
      </c>
      <c r="AG117" s="979"/>
      <c r="AH117" s="979"/>
      <c r="AI117" s="979"/>
      <c r="AJ117" s="980"/>
      <c r="AK117" s="981">
        <v>2525957</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v>90468</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30837655</v>
      </c>
      <c r="BR119" s="1000"/>
      <c r="BS119" s="1000"/>
      <c r="BT119" s="1000"/>
      <c r="BU119" s="1000"/>
      <c r="BV119" s="1000">
        <v>37533293</v>
      </c>
      <c r="BW119" s="1000"/>
      <c r="BX119" s="1000"/>
      <c r="BY119" s="1000"/>
      <c r="BZ119" s="1000"/>
      <c r="CA119" s="1000">
        <v>39407081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54150</v>
      </c>
      <c r="AB120" s="959"/>
      <c r="AC120" s="959"/>
      <c r="AD120" s="959"/>
      <c r="AE120" s="960"/>
      <c r="AF120" s="961">
        <v>43673</v>
      </c>
      <c r="AG120" s="959"/>
      <c r="AH120" s="959"/>
      <c r="AI120" s="959"/>
      <c r="AJ120" s="960"/>
      <c r="AK120" s="961">
        <v>43673</v>
      </c>
      <c r="AL120" s="959"/>
      <c r="AM120" s="959"/>
      <c r="AN120" s="959"/>
      <c r="AO120" s="960"/>
      <c r="AP120" s="962">
        <v>0.3</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13803778</v>
      </c>
      <c r="BR120" s="931"/>
      <c r="BS120" s="931"/>
      <c r="BT120" s="931"/>
      <c r="BU120" s="931"/>
      <c r="BV120" s="931">
        <v>14018741</v>
      </c>
      <c r="BW120" s="931"/>
      <c r="BX120" s="931"/>
      <c r="BY120" s="931"/>
      <c r="BZ120" s="931"/>
      <c r="CA120" s="931">
        <v>14160717</v>
      </c>
      <c r="CB120" s="931"/>
      <c r="CC120" s="931"/>
      <c r="CD120" s="931"/>
      <c r="CE120" s="931"/>
      <c r="CF120" s="944">
        <v>94.4</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4816871</v>
      </c>
      <c r="DH120" s="931"/>
      <c r="DI120" s="931"/>
      <c r="DJ120" s="931"/>
      <c r="DK120" s="931"/>
      <c r="DL120" s="931">
        <v>4574821</v>
      </c>
      <c r="DM120" s="931"/>
      <c r="DN120" s="931"/>
      <c r="DO120" s="931"/>
      <c r="DP120" s="931"/>
      <c r="DQ120" s="931">
        <v>4556010</v>
      </c>
      <c r="DR120" s="931"/>
      <c r="DS120" s="931"/>
      <c r="DT120" s="931"/>
      <c r="DU120" s="931"/>
      <c r="DV120" s="932">
        <v>30.4</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6490</v>
      </c>
      <c r="AB121" s="959"/>
      <c r="AC121" s="959"/>
      <c r="AD121" s="959"/>
      <c r="AE121" s="960"/>
      <c r="AF121" s="961">
        <v>3374</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4533938</v>
      </c>
      <c r="BR121" s="926"/>
      <c r="BS121" s="926"/>
      <c r="BT121" s="926"/>
      <c r="BU121" s="926"/>
      <c r="BV121" s="926">
        <v>4656477</v>
      </c>
      <c r="BW121" s="926"/>
      <c r="BX121" s="926"/>
      <c r="BY121" s="926"/>
      <c r="BZ121" s="926"/>
      <c r="CA121" s="926">
        <v>4835379</v>
      </c>
      <c r="CB121" s="926"/>
      <c r="CC121" s="926"/>
      <c r="CD121" s="926"/>
      <c r="CE121" s="926"/>
      <c r="CF121" s="920">
        <v>32.200000000000003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v>2423089</v>
      </c>
      <c r="DM121" s="926"/>
      <c r="DN121" s="926"/>
      <c r="DO121" s="926"/>
      <c r="DP121" s="926"/>
      <c r="DQ121" s="926">
        <v>894594</v>
      </c>
      <c r="DR121" s="926"/>
      <c r="DS121" s="926"/>
      <c r="DT121" s="926"/>
      <c r="DU121" s="926"/>
      <c r="DV121" s="927">
        <v>6</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22876698</v>
      </c>
      <c r="BR122" s="1000"/>
      <c r="BS122" s="1000"/>
      <c r="BT122" s="1000"/>
      <c r="BU122" s="1000"/>
      <c r="BV122" s="1000">
        <v>23886878</v>
      </c>
      <c r="BW122" s="1000"/>
      <c r="BX122" s="1000"/>
      <c r="BY122" s="1000"/>
      <c r="BZ122" s="1000"/>
      <c r="CA122" s="1000">
        <v>24478561</v>
      </c>
      <c r="CB122" s="1000"/>
      <c r="CC122" s="1000"/>
      <c r="CD122" s="1000"/>
      <c r="CE122" s="1000"/>
      <c r="CF122" s="1017">
        <v>163.19999999999999</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v>240000</v>
      </c>
      <c r="DH122" s="926"/>
      <c r="DI122" s="926"/>
      <c r="DJ122" s="926"/>
      <c r="DK122" s="926"/>
      <c r="DL122" s="926">
        <v>120000</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41214414</v>
      </c>
      <c r="BR123" s="1064"/>
      <c r="BS123" s="1064"/>
      <c r="BT123" s="1064"/>
      <c r="BU123" s="1064"/>
      <c r="BV123" s="1064">
        <v>42562096</v>
      </c>
      <c r="BW123" s="1064"/>
      <c r="BX123" s="1064"/>
      <c r="BY123" s="1064"/>
      <c r="BZ123" s="1064"/>
      <c r="CA123" s="1064">
        <v>43474657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2459028</v>
      </c>
      <c r="DH126" s="926"/>
      <c r="DI126" s="926"/>
      <c r="DJ126" s="926"/>
      <c r="DK126" s="926"/>
      <c r="DL126" s="926">
        <v>2259208</v>
      </c>
      <c r="DM126" s="926"/>
      <c r="DN126" s="926"/>
      <c r="DO126" s="926"/>
      <c r="DP126" s="926"/>
      <c r="DQ126" s="926">
        <v>2059622</v>
      </c>
      <c r="DR126" s="926"/>
      <c r="DS126" s="926"/>
      <c r="DT126" s="926"/>
      <c r="DU126" s="926"/>
      <c r="DV126" s="927">
        <v>13.7</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634926</v>
      </c>
      <c r="AB128" s="1046"/>
      <c r="AC128" s="1046"/>
      <c r="AD128" s="1046"/>
      <c r="AE128" s="1047"/>
      <c r="AF128" s="1048">
        <v>553580</v>
      </c>
      <c r="AG128" s="1046"/>
      <c r="AH128" s="1046"/>
      <c r="AI128" s="1046"/>
      <c r="AJ128" s="1047"/>
      <c r="AK128" s="1048">
        <v>541656</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12.66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16419270</v>
      </c>
      <c r="AB129" s="959"/>
      <c r="AC129" s="959"/>
      <c r="AD129" s="959"/>
      <c r="AE129" s="960"/>
      <c r="AF129" s="961">
        <v>16267710</v>
      </c>
      <c r="AG129" s="959"/>
      <c r="AH129" s="959"/>
      <c r="AI129" s="959"/>
      <c r="AJ129" s="960"/>
      <c r="AK129" s="961">
        <v>16752802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17.66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1724723</v>
      </c>
      <c r="AB130" s="959"/>
      <c r="AC130" s="959"/>
      <c r="AD130" s="959"/>
      <c r="AE130" s="960"/>
      <c r="AF130" s="961">
        <v>1742173</v>
      </c>
      <c r="AG130" s="959"/>
      <c r="AH130" s="959"/>
      <c r="AI130" s="959"/>
      <c r="AJ130" s="960"/>
      <c r="AK130" s="961">
        <v>1753868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14694547</v>
      </c>
      <c r="AB131" s="986"/>
      <c r="AC131" s="986"/>
      <c r="AD131" s="986"/>
      <c r="AE131" s="987"/>
      <c r="AF131" s="985">
        <v>14525537</v>
      </c>
      <c r="AG131" s="986"/>
      <c r="AH131" s="986"/>
      <c r="AI131" s="986"/>
      <c r="AJ131" s="987"/>
      <c r="AK131" s="985">
        <v>14998934</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-2.489359E-2</v>
      </c>
      <c r="AB132" s="1097"/>
      <c r="AC132" s="1097"/>
      <c r="AD132" s="1097"/>
      <c r="AE132" s="1098"/>
      <c r="AF132" s="1099">
        <v>0.55901547699999998</v>
      </c>
      <c r="AG132" s="1097"/>
      <c r="AH132" s="1097"/>
      <c r="AI132" s="1097"/>
      <c r="AJ132" s="1098"/>
      <c r="AK132" s="1099">
        <v>1.536329182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0.4</v>
      </c>
      <c r="AB133" s="1080"/>
      <c r="AC133" s="1080"/>
      <c r="AD133" s="1080"/>
      <c r="AE133" s="1081"/>
      <c r="AF133" s="1079">
        <v>0.3</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6ghnPmBvqW4zP4dwTMd+xXLhgat3jHMT19bnE7yeeOHxuql7TOXbhevVNo9dWZbrxu8uIlp7v15HXD+cSYZaQ==" saltValue="y9s+7xxcMCmhlbHsuz9W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UyvFvjc1Hkc/7T7JBejnUO/VIjwBtSo5BpHT3bGf4szL0nB+ZGMJKYPfXZNxlOFQR5keJb1r7n8CIQTDeZd4w==" saltValue="fDv2H5Sr1YbU+W12CerYk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r2qB+e2S1Z69Gme/2dCDmTTdTt3OLs4+uegx6uiWd3CCGnIH+TWMUQQnwc8GhJ+4foUG8XGN/uhIjILHD6ARg==" saltValue="PWH26iinl94REP0NQd3V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4386304</v>
      </c>
      <c r="AP9" s="281">
        <v>58883</v>
      </c>
      <c r="AQ9" s="282">
        <v>66486</v>
      </c>
      <c r="AR9" s="283">
        <v>-11.4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576659</v>
      </c>
      <c r="AP10" s="284">
        <v>7741</v>
      </c>
      <c r="AQ10" s="285">
        <v>6147</v>
      </c>
      <c r="AR10" s="286">
        <v>25.9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1219</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111734</v>
      </c>
      <c r="AP13" s="284">
        <v>1500</v>
      </c>
      <c r="AQ13" s="285">
        <v>2955</v>
      </c>
      <c r="AR13" s="286">
        <v>-49.2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133864</v>
      </c>
      <c r="AP14" s="284">
        <v>1797</v>
      </c>
      <c r="AQ14" s="285">
        <v>1434</v>
      </c>
      <c r="AR14" s="286">
        <v>25.3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-96601</v>
      </c>
      <c r="AP15" s="284">
        <v>-1297</v>
      </c>
      <c r="AQ15" s="285">
        <v>-3102</v>
      </c>
      <c r="AR15" s="286">
        <v>-58.2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5111960</v>
      </c>
      <c r="AP16" s="284">
        <v>68624</v>
      </c>
      <c r="AQ16" s="285">
        <v>75147</v>
      </c>
      <c r="AR16" s="286">
        <v>-8.6999999999999993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5.68</v>
      </c>
      <c r="AP21" s="298">
        <v>6.62</v>
      </c>
      <c r="AQ21" s="299">
        <v>-0.94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99.1</v>
      </c>
      <c r="AP22" s="303">
        <v>98.3</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1790011</v>
      </c>
      <c r="AP32" s="312">
        <v>24030</v>
      </c>
      <c r="AQ32" s="313">
        <v>34847</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v>20000</v>
      </c>
      <c r="AP34" s="312">
        <v>268</v>
      </c>
      <c r="AQ34" s="313">
        <v>5</v>
      </c>
      <c r="AR34" s="314">
        <v>5260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629024</v>
      </c>
      <c r="AP35" s="312">
        <v>8444</v>
      </c>
      <c r="AQ35" s="313">
        <v>8260</v>
      </c>
      <c r="AR35" s="314">
        <v>2.2000000000000002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43249</v>
      </c>
      <c r="AP36" s="312">
        <v>581</v>
      </c>
      <c r="AQ36" s="313">
        <v>1689</v>
      </c>
      <c r="AR36" s="314">
        <v>-65.599999999999994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43673</v>
      </c>
      <c r="AP37" s="312">
        <v>586</v>
      </c>
      <c r="AQ37" s="313">
        <v>748</v>
      </c>
      <c r="AR37" s="314">
        <v>-21.7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-541656</v>
      </c>
      <c r="AP39" s="312">
        <v>-7271</v>
      </c>
      <c r="AQ39" s="313">
        <v>-5762</v>
      </c>
      <c r="AR39" s="314">
        <v>26.2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-1753868</v>
      </c>
      <c r="AP40" s="312">
        <v>-23544</v>
      </c>
      <c r="AQ40" s="313">
        <v>-27609</v>
      </c>
      <c r="AR40" s="314">
        <v>-14.7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230433</v>
      </c>
      <c r="AP41" s="312">
        <v>3093</v>
      </c>
      <c r="AQ41" s="313">
        <v>12179</v>
      </c>
      <c r="AR41" s="314">
        <v>-74.599999999999994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2636924</v>
      </c>
      <c r="AN51" s="334">
        <v>35674</v>
      </c>
      <c r="AO51" s="335">
        <v>-6.4</v>
      </c>
      <c r="AP51" s="336">
        <v>45588</v>
      </c>
      <c r="AQ51" s="337">
        <v>8.6999999999999993</v>
      </c>
      <c r="AR51" s="338">
        <v>-15.1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1661679</v>
      </c>
      <c r="AN52" s="342">
        <v>22480</v>
      </c>
      <c r="AO52" s="343">
        <v>-11.3</v>
      </c>
      <c r="AP52" s="344">
        <v>24150</v>
      </c>
      <c r="AQ52" s="345">
        <v>3.4</v>
      </c>
      <c r="AR52" s="346">
        <v>-14.7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3393615</v>
      </c>
      <c r="AN53" s="334">
        <v>45870</v>
      </c>
      <c r="AO53" s="335">
        <v>28.6</v>
      </c>
      <c r="AP53" s="336">
        <v>45483</v>
      </c>
      <c r="AQ53" s="337">
        <v>-0.2</v>
      </c>
      <c r="AR53" s="338">
        <v>28.8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1471337</v>
      </c>
      <c r="AN54" s="342">
        <v>19888</v>
      </c>
      <c r="AO54" s="343">
        <v>-11.5</v>
      </c>
      <c r="AP54" s="344">
        <v>24241</v>
      </c>
      <c r="AQ54" s="345">
        <v>0.4</v>
      </c>
      <c r="AR54" s="346">
        <v>-11.9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5383742</v>
      </c>
      <c r="AN55" s="334">
        <v>72717</v>
      </c>
      <c r="AO55" s="335">
        <v>58.5</v>
      </c>
      <c r="AP55" s="336">
        <v>45945</v>
      </c>
      <c r="AQ55" s="337">
        <v>1</v>
      </c>
      <c r="AR55" s="338">
        <v>57.5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3253241</v>
      </c>
      <c r="AN56" s="342">
        <v>43941</v>
      </c>
      <c r="AO56" s="343">
        <v>120.9</v>
      </c>
      <c r="AP56" s="344">
        <v>25180</v>
      </c>
      <c r="AQ56" s="345">
        <v>3.9</v>
      </c>
      <c r="AR56" s="346">
        <v>117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8949884</v>
      </c>
      <c r="AN57" s="334">
        <v>120073</v>
      </c>
      <c r="AO57" s="335">
        <v>65.099999999999994</v>
      </c>
      <c r="AP57" s="336">
        <v>44475</v>
      </c>
      <c r="AQ57" s="337">
        <v>-3.2</v>
      </c>
      <c r="AR57" s="338">
        <v>68.3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6867313</v>
      </c>
      <c r="AN58" s="342">
        <v>92133</v>
      </c>
      <c r="AO58" s="343">
        <v>109.7</v>
      </c>
      <c r="AP58" s="344">
        <v>24780</v>
      </c>
      <c r="AQ58" s="345">
        <v>-1.6</v>
      </c>
      <c r="AR58" s="346">
        <v>111.3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5118260</v>
      </c>
      <c r="AN59" s="334">
        <v>68709</v>
      </c>
      <c r="AO59" s="335">
        <v>-42.8</v>
      </c>
      <c r="AP59" s="336">
        <v>45982</v>
      </c>
      <c r="AQ59" s="337">
        <v>3.4</v>
      </c>
      <c r="AR59" s="338">
        <v>-46.2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3152280</v>
      </c>
      <c r="AN60" s="342">
        <v>42317</v>
      </c>
      <c r="AO60" s="343">
        <v>-54.1</v>
      </c>
      <c r="AP60" s="344">
        <v>25583</v>
      </c>
      <c r="AQ60" s="345">
        <v>3.2</v>
      </c>
      <c r="AR60" s="346">
        <v>-57.3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5096485</v>
      </c>
      <c r="AN61" s="349">
        <v>68609</v>
      </c>
      <c r="AO61" s="350">
        <v>20.6</v>
      </c>
      <c r="AP61" s="351">
        <v>45495</v>
      </c>
      <c r="AQ61" s="352">
        <v>1.9</v>
      </c>
      <c r="AR61" s="338">
        <v>18.7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3281170</v>
      </c>
      <c r="AN62" s="342">
        <v>44152</v>
      </c>
      <c r="AO62" s="343">
        <v>30.7</v>
      </c>
      <c r="AP62" s="344">
        <v>24787</v>
      </c>
      <c r="AQ62" s="345">
        <v>1.9</v>
      </c>
      <c r="AR62" s="346">
        <v>28.8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MWOCp2kbGMtujc+NzDVaCjI1tNGK0xmiRzdScxGpKu/8RkY4Q/tcygANAOrBrQLg/kxdBt25+ZpxpFXYy/grA==" saltValue="MgA01Za/jo7BApVd468c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vC3HXed//DNExZZr+9HjQzxQq674VFlZrHeow3+3kJ14+iNuxL94iu/tbqfV/YXuUH+HAMy0preUExah9zK8rA==" saltValue="I4X7bExVU/C2n6DkSpii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R69sB6z23ifH5gl7ayHOsWBJ1uRtRn76LMJcb5rGCYnWRgEErF6PWDEaukC+3g6/49IyDhZ6pHuhrloIEMNfA==" saltValue="0SQ7WRez4gPn5XPY2BEB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24.77</v>
      </c>
      <c r="G47" s="12">
        <v>26.22</v>
      </c>
      <c r="H47" s="12">
        <v>28.07</v>
      </c>
      <c r="I47" s="12">
        <v>30.25</v>
      </c>
      <c r="J47" s="13">
        <v>24</v>
      </c>
    </row>
    <row r="48" spans="2:10" ht="57.75" customHeight="1" x14ac:dyDescent="0.2">
      <c r="B48" s="14"/>
      <c r="C48" s="1141" t="s">
        <v>4</v>
      </c>
      <c r="D48" s="1141"/>
      <c r="E48" s="1142"/>
      <c r="F48" s="15">
        <v>6.05</v>
      </c>
      <c r="G48" s="16">
        <v>5.58</v>
      </c>
      <c r="H48" s="16">
        <v>7.78</v>
      </c>
      <c r="I48" s="16">
        <v>7.21</v>
      </c>
      <c r="J48" s="17">
        <v>5.78</v>
      </c>
    </row>
    <row r="49" spans="2:10" ht="57.75" customHeight="1" thickBot="1" x14ac:dyDescent="0.25">
      <c r="B49" s="18"/>
      <c r="C49" s="1143" t="s">
        <v>5</v>
      </c>
      <c r="D49" s="1143"/>
      <c r="E49" s="1144"/>
      <c r="F49" s="19">
        <v>7.4</v>
      </c>
      <c r="G49" s="20">
        <v>2.02</v>
      </c>
      <c r="H49" s="20">
        <v>5.56</v>
      </c>
      <c r="I49" s="20">
        <v>1.27</v>
      </c>
      <c r="J49" s="21" t="s">
        <v>530</v>
      </c>
    </row>
    <row r="50" spans="2:10" ht="13" x14ac:dyDescent="0.2"/>
  </sheetData>
  <sheetProtection algorithmName="SHA-512" hashValue="Srd7gCQ2uXA3WIjzRlsqqwUgA5aBkwbnINbWm/L3qlpYL1sf5D73KMhgrWSAZEziQVujpTUbbmjCXMo0ZARmcA==" saltValue="K0XqQCCi3Mpyte1PXUE/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11.35</v>
      </c>
      <c r="G34" s="33">
        <v>9.6199999999999992</v>
      </c>
      <c r="H34" s="33">
        <v>9.3000000000000007</v>
      </c>
      <c r="I34" s="33">
        <v>11.5</v>
      </c>
      <c r="J34" s="34">
        <v>10.64</v>
      </c>
      <c r="K34" s="22"/>
      <c r="L34" s="22"/>
      <c r="M34" s="22"/>
      <c r="N34" s="22"/>
      <c r="O34" s="22"/>
      <c r="P34" s="22"/>
    </row>
    <row r="35" spans="1:16" ht="39" customHeight="1" x14ac:dyDescent="0.2">
      <c r="A35" s="22"/>
      <c r="B35" s="35"/>
      <c r="C35" s="1145" t="s">
        <v>532</v>
      </c>
      <c r="D35" s="1146"/>
      <c r="E35" s="1147"/>
      <c r="F35" s="36">
        <v>6.05</v>
      </c>
      <c r="G35" s="37">
        <v>5.58</v>
      </c>
      <c r="H35" s="37">
        <v>7.78</v>
      </c>
      <c r="I35" s="37">
        <v>7.21</v>
      </c>
      <c r="J35" s="38">
        <v>5.77</v>
      </c>
      <c r="K35" s="22"/>
      <c r="L35" s="22"/>
      <c r="M35" s="22"/>
      <c r="N35" s="22"/>
      <c r="O35" s="22"/>
      <c r="P35" s="22"/>
    </row>
    <row r="36" spans="1:16" ht="39" customHeight="1" x14ac:dyDescent="0.2">
      <c r="A36" s="22"/>
      <c r="B36" s="35"/>
      <c r="C36" s="1145" t="s">
        <v>533</v>
      </c>
      <c r="D36" s="1146"/>
      <c r="E36" s="1147"/>
      <c r="F36" s="36">
        <v>0.75</v>
      </c>
      <c r="G36" s="37">
        <v>0.9</v>
      </c>
      <c r="H36" s="37">
        <v>1.34</v>
      </c>
      <c r="I36" s="37">
        <v>0.28999999999999998</v>
      </c>
      <c r="J36" s="38">
        <v>0.78</v>
      </c>
      <c r="K36" s="22"/>
      <c r="L36" s="22"/>
      <c r="M36" s="22"/>
      <c r="N36" s="22"/>
      <c r="O36" s="22"/>
      <c r="P36" s="22"/>
    </row>
    <row r="37" spans="1:16" ht="39" customHeight="1" x14ac:dyDescent="0.2">
      <c r="A37" s="22"/>
      <c r="B37" s="35"/>
      <c r="C37" s="1145" t="s">
        <v>534</v>
      </c>
      <c r="D37" s="1146"/>
      <c r="E37" s="1147"/>
      <c r="F37" s="36">
        <v>0.69</v>
      </c>
      <c r="G37" s="37">
        <v>0.77</v>
      </c>
      <c r="H37" s="37">
        <v>0.67</v>
      </c>
      <c r="I37" s="37">
        <v>0.65</v>
      </c>
      <c r="J37" s="38">
        <v>0.66</v>
      </c>
      <c r="K37" s="22"/>
      <c r="L37" s="22"/>
      <c r="M37" s="22"/>
      <c r="N37" s="22"/>
      <c r="O37" s="22"/>
      <c r="P37" s="22"/>
    </row>
    <row r="38" spans="1:16" ht="39" customHeight="1" x14ac:dyDescent="0.2">
      <c r="A38" s="22"/>
      <c r="B38" s="35"/>
      <c r="C38" s="1145" t="s">
        <v>535</v>
      </c>
      <c r="D38" s="1146"/>
      <c r="E38" s="1147"/>
      <c r="F38" s="36">
        <v>0</v>
      </c>
      <c r="G38" s="37">
        <v>0.01</v>
      </c>
      <c r="H38" s="37">
        <v>0.02</v>
      </c>
      <c r="I38" s="37">
        <v>0.02</v>
      </c>
      <c r="J38" s="38">
        <v>0.15</v>
      </c>
      <c r="K38" s="22"/>
      <c r="L38" s="22"/>
      <c r="M38" s="22"/>
      <c r="N38" s="22"/>
      <c r="O38" s="22"/>
      <c r="P38" s="22"/>
    </row>
    <row r="39" spans="1:16" ht="39" customHeight="1" x14ac:dyDescent="0.2">
      <c r="A39" s="22"/>
      <c r="B39" s="35"/>
      <c r="C39" s="1145" t="s">
        <v>536</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v>0.01</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oYX63x1+NInxLqPi+wgrQwbE3uawqqqiaVMyYB+a9TZebIkHVHqRrBB2JmV6IEYOAT3YRazhPrnzxBPhNkQ8w==" saltValue="Jp7UOmNTW0F2tqsp+gY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1797</v>
      </c>
      <c r="L45" s="60">
        <v>1749</v>
      </c>
      <c r="M45" s="60">
        <v>1748</v>
      </c>
      <c r="N45" s="60">
        <v>1758</v>
      </c>
      <c r="O45" s="61">
        <v>1790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v>20</v>
      </c>
      <c r="L47" s="64">
        <v>20</v>
      </c>
      <c r="M47" s="64">
        <v>20</v>
      </c>
      <c r="N47" s="64">
        <v>20</v>
      </c>
      <c r="O47" s="65">
        <v>20</v>
      </c>
      <c r="P47" s="48"/>
      <c r="Q47" s="48"/>
      <c r="R47" s="48"/>
      <c r="S47" s="48"/>
      <c r="T47" s="48"/>
      <c r="U47" s="48"/>
    </row>
    <row r="48" spans="1:21" ht="30.75" customHeight="1" x14ac:dyDescent="0.2">
      <c r="A48" s="48"/>
      <c r="B48" s="1155"/>
      <c r="C48" s="1156"/>
      <c r="D48" s="62"/>
      <c r="E48" s="1161" t="s">
        <v>13</v>
      </c>
      <c r="F48" s="1161"/>
      <c r="G48" s="1161"/>
      <c r="H48" s="1161"/>
      <c r="I48" s="1161"/>
      <c r="J48" s="1162"/>
      <c r="K48" s="63">
        <v>532</v>
      </c>
      <c r="L48" s="64">
        <v>504</v>
      </c>
      <c r="M48" s="64">
        <v>481</v>
      </c>
      <c r="N48" s="64">
        <v>513</v>
      </c>
      <c r="O48" s="65">
        <v>629</v>
      </c>
      <c r="P48" s="48"/>
      <c r="Q48" s="48"/>
      <c r="R48" s="48"/>
      <c r="S48" s="48"/>
      <c r="T48" s="48"/>
      <c r="U48" s="48"/>
    </row>
    <row r="49" spans="1:21" ht="30.75" customHeight="1" x14ac:dyDescent="0.2">
      <c r="A49" s="48"/>
      <c r="B49" s="1155"/>
      <c r="C49" s="1156"/>
      <c r="D49" s="62"/>
      <c r="E49" s="1161" t="s">
        <v>14</v>
      </c>
      <c r="F49" s="1161"/>
      <c r="G49" s="1161"/>
      <c r="H49" s="1161"/>
      <c r="I49" s="1161"/>
      <c r="J49" s="1162"/>
      <c r="K49" s="63">
        <v>42</v>
      </c>
      <c r="L49" s="64">
        <v>46</v>
      </c>
      <c r="M49" s="64">
        <v>46</v>
      </c>
      <c r="N49" s="64">
        <v>39</v>
      </c>
      <c r="O49" s="65">
        <v>43</v>
      </c>
      <c r="P49" s="48"/>
      <c r="Q49" s="48"/>
      <c r="R49" s="48"/>
      <c r="S49" s="48"/>
      <c r="T49" s="48"/>
      <c r="U49" s="48"/>
    </row>
    <row r="50" spans="1:21" ht="30.75" customHeight="1" x14ac:dyDescent="0.2">
      <c r="A50" s="48"/>
      <c r="B50" s="1155"/>
      <c r="C50" s="1156"/>
      <c r="D50" s="62"/>
      <c r="E50" s="1161" t="s">
        <v>15</v>
      </c>
      <c r="F50" s="1161"/>
      <c r="G50" s="1161"/>
      <c r="H50" s="1161"/>
      <c r="I50" s="1161"/>
      <c r="J50" s="1162"/>
      <c r="K50" s="63">
        <v>89</v>
      </c>
      <c r="L50" s="64">
        <v>74</v>
      </c>
      <c r="M50" s="64">
        <v>61</v>
      </c>
      <c r="N50" s="64">
        <v>47</v>
      </c>
      <c r="O50" s="65">
        <v>44</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2348</v>
      </c>
      <c r="L52" s="64">
        <v>2338</v>
      </c>
      <c r="M52" s="64">
        <v>2360</v>
      </c>
      <c r="N52" s="64">
        <v>2296</v>
      </c>
      <c r="O52" s="65">
        <v>2296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132</v>
      </c>
      <c r="L53" s="69">
        <v>55</v>
      </c>
      <c r="M53" s="69">
        <v>-4</v>
      </c>
      <c r="N53" s="69">
        <v>81</v>
      </c>
      <c r="O53" s="70">
        <v>230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row r="69" s="49" customFormat="1" ht="12.65" hidden="1" customHeight="1" x14ac:dyDescent="0.2"/>
  </sheetData>
  <sheetProtection algorithmName="SHA-512" hashValue="oEV46Z0+/Z9pnwuIkyjk8NEiCnzZb0RFL2/7drKL337bFPj5Z1XPpmqKihIiqOgAR9dGvkanChmj2KYuD13ElA==" saltValue="P2st0Zg2sCpRa/vxJyyI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17604</v>
      </c>
      <c r="J41" s="356">
        <v>17797</v>
      </c>
      <c r="K41" s="356">
        <v>19444</v>
      </c>
      <c r="L41" s="356">
        <v>23036</v>
      </c>
      <c r="M41" s="357">
        <v>23161</v>
      </c>
    </row>
    <row r="42" spans="2:13" ht="27.75" customHeight="1" x14ac:dyDescent="0.2">
      <c r="B42" s="1186"/>
      <c r="C42" s="1187"/>
      <c r="D42" s="106"/>
      <c r="E42" s="1192" t="s">
        <v>32</v>
      </c>
      <c r="F42" s="1192"/>
      <c r="G42" s="1192"/>
      <c r="H42" s="1193"/>
      <c r="I42" s="358">
        <v>368</v>
      </c>
      <c r="J42" s="359">
        <v>300</v>
      </c>
      <c r="K42" s="359">
        <v>245</v>
      </c>
      <c r="L42" s="359">
        <v>202</v>
      </c>
      <c r="M42" s="360">
        <v>162</v>
      </c>
    </row>
    <row r="43" spans="2:13" ht="27.75" customHeight="1" x14ac:dyDescent="0.2">
      <c r="B43" s="1186"/>
      <c r="C43" s="1187"/>
      <c r="D43" s="106"/>
      <c r="E43" s="1192" t="s">
        <v>33</v>
      </c>
      <c r="F43" s="1192"/>
      <c r="G43" s="1192"/>
      <c r="H43" s="1193"/>
      <c r="I43" s="358">
        <v>6392</v>
      </c>
      <c r="J43" s="359">
        <v>5323</v>
      </c>
      <c r="K43" s="359">
        <v>5057</v>
      </c>
      <c r="L43" s="359">
        <v>7118</v>
      </c>
      <c r="M43" s="360">
        <v>5451</v>
      </c>
    </row>
    <row r="44" spans="2:13" ht="27.75" customHeight="1" x14ac:dyDescent="0.2">
      <c r="B44" s="1186"/>
      <c r="C44" s="1187"/>
      <c r="D44" s="106"/>
      <c r="E44" s="1192" t="s">
        <v>34</v>
      </c>
      <c r="F44" s="1192"/>
      <c r="G44" s="1192"/>
      <c r="H44" s="1193"/>
      <c r="I44" s="358">
        <v>176</v>
      </c>
      <c r="J44" s="359">
        <v>142</v>
      </c>
      <c r="K44" s="359">
        <v>293</v>
      </c>
      <c r="L44" s="359">
        <v>1621</v>
      </c>
      <c r="M44" s="360">
        <v>5145</v>
      </c>
    </row>
    <row r="45" spans="2:13" ht="27.75" customHeight="1" x14ac:dyDescent="0.2">
      <c r="B45" s="1186"/>
      <c r="C45" s="1187"/>
      <c r="D45" s="106"/>
      <c r="E45" s="1192" t="s">
        <v>35</v>
      </c>
      <c r="F45" s="1192"/>
      <c r="G45" s="1192"/>
      <c r="H45" s="1193"/>
      <c r="I45" s="358">
        <v>3245</v>
      </c>
      <c r="J45" s="359">
        <v>3233</v>
      </c>
      <c r="K45" s="359">
        <v>3249</v>
      </c>
      <c r="L45" s="359">
        <v>3298</v>
      </c>
      <c r="M45" s="360">
        <v>3429</v>
      </c>
    </row>
    <row r="46" spans="2:13" ht="27.75" customHeight="1" x14ac:dyDescent="0.2">
      <c r="B46" s="1186"/>
      <c r="C46" s="1187"/>
      <c r="D46" s="107"/>
      <c r="E46" s="1192" t="s">
        <v>36</v>
      </c>
      <c r="F46" s="1192"/>
      <c r="G46" s="1192"/>
      <c r="H46" s="1193"/>
      <c r="I46" s="358">
        <v>2861</v>
      </c>
      <c r="J46" s="359">
        <v>2659</v>
      </c>
      <c r="K46" s="359">
        <v>2459</v>
      </c>
      <c r="L46" s="359">
        <v>2259</v>
      </c>
      <c r="M46" s="360">
        <v>2060</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v>4</v>
      </c>
      <c r="J49" s="359" t="s">
        <v>486</v>
      </c>
      <c r="K49" s="359">
        <v>90</v>
      </c>
      <c r="L49" s="359" t="s">
        <v>486</v>
      </c>
      <c r="M49" s="360" t="s">
        <v>486</v>
      </c>
    </row>
    <row r="50" spans="2:13" ht="27.75" customHeight="1" x14ac:dyDescent="0.2">
      <c r="B50" s="1197" t="s">
        <v>40</v>
      </c>
      <c r="C50" s="1198"/>
      <c r="D50" s="109"/>
      <c r="E50" s="1192" t="s">
        <v>41</v>
      </c>
      <c r="F50" s="1192"/>
      <c r="G50" s="1192"/>
      <c r="H50" s="1193"/>
      <c r="I50" s="358">
        <v>11084</v>
      </c>
      <c r="J50" s="359">
        <v>11768</v>
      </c>
      <c r="K50" s="359">
        <v>13804</v>
      </c>
      <c r="L50" s="359">
        <v>14019</v>
      </c>
      <c r="M50" s="360">
        <v>14161</v>
      </c>
    </row>
    <row r="51" spans="2:13" ht="27.75" customHeight="1" x14ac:dyDescent="0.2">
      <c r="B51" s="1186"/>
      <c r="C51" s="1187"/>
      <c r="D51" s="106"/>
      <c r="E51" s="1192" t="s">
        <v>42</v>
      </c>
      <c r="F51" s="1192"/>
      <c r="G51" s="1192"/>
      <c r="H51" s="1193"/>
      <c r="I51" s="358">
        <v>4747</v>
      </c>
      <c r="J51" s="359">
        <v>4304</v>
      </c>
      <c r="K51" s="359">
        <v>4534</v>
      </c>
      <c r="L51" s="359">
        <v>4656</v>
      </c>
      <c r="M51" s="360">
        <v>4835</v>
      </c>
    </row>
    <row r="52" spans="2:13" ht="27.75" customHeight="1" x14ac:dyDescent="0.2">
      <c r="B52" s="1188"/>
      <c r="C52" s="1189"/>
      <c r="D52" s="106"/>
      <c r="E52" s="1192" t="s">
        <v>43</v>
      </c>
      <c r="F52" s="1192"/>
      <c r="G52" s="1192"/>
      <c r="H52" s="1193"/>
      <c r="I52" s="358">
        <v>22917</v>
      </c>
      <c r="J52" s="359">
        <v>22703</v>
      </c>
      <c r="K52" s="359">
        <v>22877</v>
      </c>
      <c r="L52" s="359">
        <v>23887</v>
      </c>
      <c r="M52" s="360">
        <v>24479</v>
      </c>
    </row>
    <row r="53" spans="2:13" ht="27.75" customHeight="1" thickBot="1" x14ac:dyDescent="0.25">
      <c r="B53" s="1199" t="s">
        <v>19</v>
      </c>
      <c r="C53" s="1200"/>
      <c r="D53" s="110"/>
      <c r="E53" s="1201" t="s">
        <v>44</v>
      </c>
      <c r="F53" s="1201"/>
      <c r="G53" s="1201"/>
      <c r="H53" s="1202"/>
      <c r="I53" s="361">
        <v>-8099</v>
      </c>
      <c r="J53" s="362">
        <v>-9320</v>
      </c>
      <c r="K53" s="362">
        <v>-10377</v>
      </c>
      <c r="L53" s="362">
        <v>-5029</v>
      </c>
      <c r="M53" s="363">
        <v>-4068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KnyV+Bxb99vPK3DSaABxSArQ4hwTUGZrjoXB+n0m13VGah0mc06oGX1t4TZ7yJdacNQMePJi/HMAdcsHqg5wAg==" saltValue="wZWjBkoaKixzaFQGoBsD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4609</v>
      </c>
      <c r="G55" s="122">
        <v>4921</v>
      </c>
      <c r="H55" s="123">
        <v>4021</v>
      </c>
    </row>
    <row r="56" spans="2:8" ht="52.5" customHeight="1" x14ac:dyDescent="0.2">
      <c r="B56" s="124"/>
      <c r="C56" s="1213" t="s">
        <v>47</v>
      </c>
      <c r="D56" s="1213"/>
      <c r="E56" s="1214"/>
      <c r="F56" s="125">
        <v>2046</v>
      </c>
      <c r="G56" s="125">
        <v>2549</v>
      </c>
      <c r="H56" s="126">
        <v>3209</v>
      </c>
    </row>
    <row r="57" spans="2:8" ht="53.25" customHeight="1" x14ac:dyDescent="0.2">
      <c r="B57" s="124"/>
      <c r="C57" s="1215" t="s">
        <v>48</v>
      </c>
      <c r="D57" s="1215"/>
      <c r="E57" s="1216"/>
      <c r="F57" s="127">
        <v>6682</v>
      </c>
      <c r="G57" s="127">
        <v>6008</v>
      </c>
      <c r="H57" s="128">
        <v>6378</v>
      </c>
    </row>
    <row r="58" spans="2:8" ht="45.75" customHeight="1" x14ac:dyDescent="0.2">
      <c r="B58" s="129"/>
      <c r="C58" s="1203" t="s">
        <v>558</v>
      </c>
      <c r="D58" s="1204"/>
      <c r="E58" s="1205"/>
      <c r="F58" s="130">
        <v>4080</v>
      </c>
      <c r="G58" s="130">
        <v>3430</v>
      </c>
      <c r="H58" s="131">
        <v>3543</v>
      </c>
    </row>
    <row r="59" spans="2:8" ht="45.75" customHeight="1" x14ac:dyDescent="0.2">
      <c r="B59" s="129"/>
      <c r="C59" s="1203" t="s">
        <v>559</v>
      </c>
      <c r="D59" s="1204"/>
      <c r="E59" s="1205"/>
      <c r="F59" s="130">
        <v>1125</v>
      </c>
      <c r="G59" s="130">
        <v>1225</v>
      </c>
      <c r="H59" s="131">
        <v>1325</v>
      </c>
    </row>
    <row r="60" spans="2:8" ht="45.75" customHeight="1" x14ac:dyDescent="0.2">
      <c r="B60" s="129"/>
      <c r="C60" s="1203" t="s">
        <v>560</v>
      </c>
      <c r="D60" s="1204"/>
      <c r="E60" s="1205"/>
      <c r="F60" s="130">
        <v>392</v>
      </c>
      <c r="G60" s="130">
        <v>392</v>
      </c>
      <c r="H60" s="131">
        <v>492</v>
      </c>
    </row>
    <row r="61" spans="2:8" ht="45.75" customHeight="1" x14ac:dyDescent="0.2">
      <c r="B61" s="129"/>
      <c r="C61" s="1203" t="s">
        <v>561</v>
      </c>
      <c r="D61" s="1204"/>
      <c r="E61" s="1205"/>
      <c r="F61" s="130">
        <v>345</v>
      </c>
      <c r="G61" s="130">
        <v>345</v>
      </c>
      <c r="H61" s="131">
        <v>345</v>
      </c>
    </row>
    <row r="62" spans="2:8" ht="45.75" customHeight="1" thickBot="1" x14ac:dyDescent="0.25">
      <c r="B62" s="132"/>
      <c r="C62" s="1206" t="s">
        <v>562</v>
      </c>
      <c r="D62" s="1207"/>
      <c r="E62" s="1208"/>
      <c r="F62" s="133">
        <v>339</v>
      </c>
      <c r="G62" s="133">
        <v>339</v>
      </c>
      <c r="H62" s="134">
        <v>339</v>
      </c>
    </row>
    <row r="63" spans="2:8" ht="52.5" customHeight="1" thickBot="1" x14ac:dyDescent="0.25">
      <c r="B63" s="135"/>
      <c r="C63" s="1209" t="s">
        <v>49</v>
      </c>
      <c r="D63" s="1209"/>
      <c r="E63" s="1210"/>
      <c r="F63" s="136">
        <v>13337</v>
      </c>
      <c r="G63" s="136">
        <v>13478</v>
      </c>
      <c r="H63" s="137">
        <v>13607</v>
      </c>
    </row>
    <row r="64" spans="2:8" ht="13" x14ac:dyDescent="0.2"/>
  </sheetData>
  <sheetProtection algorithmName="SHA-512" hashValue="RqTLNQsUWm6tRzjbcN+oj1nM9tpRq34z4TQrlUHdNCc2IpWiEgl5kk1wnWw0Q9BGJQuN/gXUWaXZjaA5oDTJXw==" saltValue="7Po5wFeZnmp2U+Tr5pD0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35674</v>
      </c>
      <c r="E3" s="156"/>
      <c r="F3" s="157">
        <v>45588</v>
      </c>
      <c r="G3" s="158"/>
      <c r="H3" s="159"/>
    </row>
    <row r="4" spans="1:8" x14ac:dyDescent="0.2">
      <c r="A4" s="160"/>
      <c r="B4" s="161"/>
      <c r="C4" s="162"/>
      <c r="D4" s="163">
        <v>22480</v>
      </c>
      <c r="E4" s="164"/>
      <c r="F4" s="165">
        <v>24150</v>
      </c>
      <c r="G4" s="166"/>
      <c r="H4" s="167"/>
    </row>
    <row r="5" spans="1:8" x14ac:dyDescent="0.2">
      <c r="A5" s="148" t="s">
        <v>519</v>
      </c>
      <c r="B5" s="153"/>
      <c r="C5" s="154"/>
      <c r="D5" s="155">
        <v>45870</v>
      </c>
      <c r="E5" s="156"/>
      <c r="F5" s="157">
        <v>45483</v>
      </c>
      <c r="G5" s="158"/>
      <c r="H5" s="159"/>
    </row>
    <row r="6" spans="1:8" x14ac:dyDescent="0.2">
      <c r="A6" s="160"/>
      <c r="B6" s="161"/>
      <c r="C6" s="162"/>
      <c r="D6" s="163">
        <v>19888</v>
      </c>
      <c r="E6" s="164"/>
      <c r="F6" s="165">
        <v>24241</v>
      </c>
      <c r="G6" s="166"/>
      <c r="H6" s="167"/>
    </row>
    <row r="7" spans="1:8" x14ac:dyDescent="0.2">
      <c r="A7" s="148" t="s">
        <v>520</v>
      </c>
      <c r="B7" s="153"/>
      <c r="C7" s="154"/>
      <c r="D7" s="155">
        <v>72717</v>
      </c>
      <c r="E7" s="156"/>
      <c r="F7" s="157">
        <v>45945</v>
      </c>
      <c r="G7" s="158"/>
      <c r="H7" s="159"/>
    </row>
    <row r="8" spans="1:8" x14ac:dyDescent="0.2">
      <c r="A8" s="160"/>
      <c r="B8" s="161"/>
      <c r="C8" s="162"/>
      <c r="D8" s="163">
        <v>43941</v>
      </c>
      <c r="E8" s="164"/>
      <c r="F8" s="165">
        <v>25180</v>
      </c>
      <c r="G8" s="166"/>
      <c r="H8" s="167"/>
    </row>
    <row r="9" spans="1:8" x14ac:dyDescent="0.2">
      <c r="A9" s="148" t="s">
        <v>521</v>
      </c>
      <c r="B9" s="153"/>
      <c r="C9" s="154"/>
      <c r="D9" s="155">
        <v>120073</v>
      </c>
      <c r="E9" s="156"/>
      <c r="F9" s="157">
        <v>44475</v>
      </c>
      <c r="G9" s="158"/>
      <c r="H9" s="159"/>
    </row>
    <row r="10" spans="1:8" x14ac:dyDescent="0.2">
      <c r="A10" s="160"/>
      <c r="B10" s="161"/>
      <c r="C10" s="162"/>
      <c r="D10" s="163">
        <v>92133</v>
      </c>
      <c r="E10" s="164"/>
      <c r="F10" s="165">
        <v>24780</v>
      </c>
      <c r="G10" s="166"/>
      <c r="H10" s="167"/>
    </row>
    <row r="11" spans="1:8" x14ac:dyDescent="0.2">
      <c r="A11" s="148" t="s">
        <v>522</v>
      </c>
      <c r="B11" s="153"/>
      <c r="C11" s="154"/>
      <c r="D11" s="155">
        <v>68709</v>
      </c>
      <c r="E11" s="156"/>
      <c r="F11" s="157">
        <v>45982</v>
      </c>
      <c r="G11" s="158"/>
      <c r="H11" s="159"/>
    </row>
    <row r="12" spans="1:8" x14ac:dyDescent="0.2">
      <c r="A12" s="160"/>
      <c r="B12" s="161"/>
      <c r="C12" s="168"/>
      <c r="D12" s="163">
        <v>42317</v>
      </c>
      <c r="E12" s="164"/>
      <c r="F12" s="165">
        <v>25583</v>
      </c>
      <c r="G12" s="166"/>
      <c r="H12" s="167"/>
    </row>
    <row r="13" spans="1:8" x14ac:dyDescent="0.2">
      <c r="A13" s="148"/>
      <c r="B13" s="153"/>
      <c r="C13" s="169"/>
      <c r="D13" s="170">
        <v>68609</v>
      </c>
      <c r="E13" s="171"/>
      <c r="F13" s="172">
        <v>45495</v>
      </c>
      <c r="G13" s="173"/>
      <c r="H13" s="159"/>
    </row>
    <row r="14" spans="1:8" x14ac:dyDescent="0.2">
      <c r="A14" s="160"/>
      <c r="B14" s="161"/>
      <c r="C14" s="162"/>
      <c r="D14" s="163">
        <v>44152</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6.05</v>
      </c>
      <c r="C19" s="174">
        <f>ROUND(VALUE(SUBSTITUTE(実質収支比率等に係る経年分析!G$48,"▲","-")),2)</f>
        <v>5.58</v>
      </c>
      <c r="D19" s="174">
        <f>ROUND(VALUE(SUBSTITUTE(実質収支比率等に係る経年分析!H$48,"▲","-")),2)</f>
        <v>7.78</v>
      </c>
      <c r="E19" s="174">
        <f>ROUND(VALUE(SUBSTITUTE(実質収支比率等に係る経年分析!I$48,"▲","-")),2)</f>
        <v>7.21</v>
      </c>
      <c r="F19" s="174">
        <f>ROUND(VALUE(SUBSTITUTE(実質収支比率等に係る経年分析!J$48,"▲","-")),2)</f>
        <v>5.78</v>
      </c>
    </row>
    <row r="20" spans="1:11" x14ac:dyDescent="0.2">
      <c r="A20" s="174" t="s">
        <v>53</v>
      </c>
      <c r="B20" s="174">
        <f>ROUND(VALUE(SUBSTITUTE(実質収支比率等に係る経年分析!F$47,"▲","-")),2)</f>
        <v>24.77</v>
      </c>
      <c r="C20" s="174">
        <f>ROUND(VALUE(SUBSTITUTE(実質収支比率等に係る経年分析!G$47,"▲","-")),2)</f>
        <v>26.22</v>
      </c>
      <c r="D20" s="174">
        <f>ROUND(VALUE(SUBSTITUTE(実質収支比率等に係る経年分析!H$47,"▲","-")),2)</f>
        <v>28.07</v>
      </c>
      <c r="E20" s="174">
        <f>ROUND(VALUE(SUBSTITUTE(実質収支比率等に係る経年分析!I$47,"▲","-")),2)</f>
        <v>30.25</v>
      </c>
      <c r="F20" s="174">
        <f>ROUND(VALUE(SUBSTITUTE(実質収支比率等に係る経年分析!J$47,"▲","-")),2)</f>
        <v>24</v>
      </c>
    </row>
    <row r="21" spans="1:11" x14ac:dyDescent="0.2">
      <c r="A21" s="174" t="s">
        <v>54</v>
      </c>
      <c r="B21" s="174">
        <f>IF(ISNUMBER(VALUE(SUBSTITUTE(実質収支比率等に係る経年分析!F$49,"▲","-"))),ROUND(VALUE(SUBSTITUTE(実質収支比率等に係る経年分析!F$49,"▲","-")),2),NA())</f>
        <v>7.4</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5.56</v>
      </c>
      <c r="E21" s="174">
        <f>IF(ISNUMBER(VALUE(SUBSTITUTE(実質収支比率等に係る経年分析!I$49,"▲","-"))),ROUND(VALUE(SUBSTITUTE(実質収支比率等に係る経年分析!I$49,"▲","-")),2),NA())</f>
        <v>1.27</v>
      </c>
      <c r="F21" s="174">
        <f>IF(ISNUMBER(VALUE(SUBSTITUTE(実質収支比率等に係る経年分析!J$49,"▲","-"))),ROUND(VALUE(SUBSTITUTE(実質収支比率等に係る経年分析!J$49,"▲","-")),2),NA())</f>
        <v>-6.6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産業団地造成特別会計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2348</v>
      </c>
      <c r="E42" s="176"/>
      <c r="F42" s="176"/>
      <c r="G42" s="176">
        <f>'実質公債費比率（分子）の構造'!L$52</f>
        <v>2338</v>
      </c>
      <c r="H42" s="176"/>
      <c r="I42" s="176"/>
      <c r="J42" s="176">
        <f>'実質公債費比率（分子）の構造'!M$52</f>
        <v>2360</v>
      </c>
      <c r="K42" s="176"/>
      <c r="L42" s="176"/>
      <c r="M42" s="176">
        <f>'実質公債費比率（分子）の構造'!N$52</f>
        <v>2296</v>
      </c>
      <c r="N42" s="176"/>
      <c r="O42" s="176"/>
      <c r="P42" s="176">
        <f>'実質公債費比率（分子）の構造'!O$52</f>
        <v>2296</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89</v>
      </c>
      <c r="C44" s="176"/>
      <c r="D44" s="176"/>
      <c r="E44" s="176">
        <f>'実質公債費比率（分子）の構造'!L$50</f>
        <v>74</v>
      </c>
      <c r="F44" s="176"/>
      <c r="G44" s="176"/>
      <c r="H44" s="176">
        <f>'実質公債費比率（分子）の構造'!M$50</f>
        <v>61</v>
      </c>
      <c r="I44" s="176"/>
      <c r="J44" s="176"/>
      <c r="K44" s="176">
        <f>'実質公債費比率（分子）の構造'!N$50</f>
        <v>47</v>
      </c>
      <c r="L44" s="176"/>
      <c r="M44" s="176"/>
      <c r="N44" s="176">
        <f>'実質公債費比率（分子）の構造'!O$50</f>
        <v>44</v>
      </c>
      <c r="O44" s="176"/>
      <c r="P44" s="176"/>
    </row>
    <row r="45" spans="1:16" x14ac:dyDescent="0.2">
      <c r="A45" s="176" t="s">
        <v>63</v>
      </c>
      <c r="B45" s="176">
        <f>'実質公債費比率（分子）の構造'!K$49</f>
        <v>42</v>
      </c>
      <c r="C45" s="176"/>
      <c r="D45" s="176"/>
      <c r="E45" s="176">
        <f>'実質公債費比率（分子）の構造'!L$49</f>
        <v>46</v>
      </c>
      <c r="F45" s="176"/>
      <c r="G45" s="176"/>
      <c r="H45" s="176">
        <f>'実質公債費比率（分子）の構造'!M$49</f>
        <v>46</v>
      </c>
      <c r="I45" s="176"/>
      <c r="J45" s="176"/>
      <c r="K45" s="176">
        <f>'実質公債費比率（分子）の構造'!N$49</f>
        <v>39</v>
      </c>
      <c r="L45" s="176"/>
      <c r="M45" s="176"/>
      <c r="N45" s="176">
        <f>'実質公債費比率（分子）の構造'!O$49</f>
        <v>43</v>
      </c>
      <c r="O45" s="176"/>
      <c r="P45" s="176"/>
    </row>
    <row r="46" spans="1:16" x14ac:dyDescent="0.2">
      <c r="A46" s="176" t="s">
        <v>64</v>
      </c>
      <c r="B46" s="176">
        <f>'実質公債費比率（分子）の構造'!K$48</f>
        <v>532</v>
      </c>
      <c r="C46" s="176"/>
      <c r="D46" s="176"/>
      <c r="E46" s="176">
        <f>'実質公債費比率（分子）の構造'!L$48</f>
        <v>504</v>
      </c>
      <c r="F46" s="176"/>
      <c r="G46" s="176"/>
      <c r="H46" s="176">
        <f>'実質公債費比率（分子）の構造'!M$48</f>
        <v>481</v>
      </c>
      <c r="I46" s="176"/>
      <c r="J46" s="176"/>
      <c r="K46" s="176">
        <f>'実質公債費比率（分子）の構造'!N$48</f>
        <v>513</v>
      </c>
      <c r="L46" s="176"/>
      <c r="M46" s="176"/>
      <c r="N46" s="176">
        <f>'実質公債費比率（分子）の構造'!O$48</f>
        <v>629</v>
      </c>
      <c r="O46" s="176"/>
      <c r="P46" s="176"/>
    </row>
    <row r="47" spans="1:16" x14ac:dyDescent="0.2">
      <c r="A47" s="176" t="s">
        <v>12</v>
      </c>
      <c r="B47" s="176">
        <f>'実質公債費比率（分子）の構造'!K$47</f>
        <v>20</v>
      </c>
      <c r="C47" s="176"/>
      <c r="D47" s="176"/>
      <c r="E47" s="176">
        <f>'実質公債費比率（分子）の構造'!L$47</f>
        <v>20</v>
      </c>
      <c r="F47" s="176"/>
      <c r="G47" s="176"/>
      <c r="H47" s="176">
        <f>'実質公債費比率（分子）の構造'!M$47</f>
        <v>20</v>
      </c>
      <c r="I47" s="176"/>
      <c r="J47" s="176"/>
      <c r="K47" s="176">
        <f>'実質公債費比率（分子）の構造'!N$47</f>
        <v>20</v>
      </c>
      <c r="L47" s="176"/>
      <c r="M47" s="176"/>
      <c r="N47" s="176">
        <f>'実質公債費比率（分子）の構造'!O$47</f>
        <v>20</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1797</v>
      </c>
      <c r="C49" s="176"/>
      <c r="D49" s="176"/>
      <c r="E49" s="176">
        <f>'実質公債費比率（分子）の構造'!L$45</f>
        <v>1749</v>
      </c>
      <c r="F49" s="176"/>
      <c r="G49" s="176"/>
      <c r="H49" s="176">
        <f>'実質公債費比率（分子）の構造'!M$45</f>
        <v>1748</v>
      </c>
      <c r="I49" s="176"/>
      <c r="J49" s="176"/>
      <c r="K49" s="176">
        <f>'実質公債費比率（分子）の構造'!N$45</f>
        <v>1758</v>
      </c>
      <c r="L49" s="176"/>
      <c r="M49" s="176"/>
      <c r="N49" s="176">
        <f>'実質公債費比率（分子）の構造'!O$45</f>
        <v>1790</v>
      </c>
      <c r="O49" s="176"/>
      <c r="P49" s="176"/>
    </row>
    <row r="50" spans="1:16" x14ac:dyDescent="0.2">
      <c r="A50" s="176" t="s">
        <v>67</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55</v>
      </c>
      <c r="G50" s="176" t="e">
        <f>NA()</f>
        <v>#N/A</v>
      </c>
      <c r="H50" s="176" t="e">
        <f>NA()</f>
        <v>#N/A</v>
      </c>
      <c r="I50" s="176">
        <f>IF(ISNUMBER('実質公債費比率（分子）の構造'!M$53),'実質公債費比率（分子）の構造'!M$53,NA())</f>
        <v>-4</v>
      </c>
      <c r="J50" s="176" t="e">
        <f>NA()</f>
        <v>#N/A</v>
      </c>
      <c r="K50" s="176" t="e">
        <f>NA()</f>
        <v>#N/A</v>
      </c>
      <c r="L50" s="176">
        <f>IF(ISNUMBER('実質公債費比率（分子）の構造'!N$53),'実質公債費比率（分子）の構造'!N$53,NA())</f>
        <v>81</v>
      </c>
      <c r="M50" s="176" t="e">
        <f>NA()</f>
        <v>#N/A</v>
      </c>
      <c r="N50" s="176" t="e">
        <f>NA()</f>
        <v>#N/A</v>
      </c>
      <c r="O50" s="176">
        <f>IF(ISNUMBER('実質公債費比率（分子）の構造'!O$53),'実質公債費比率（分子）の構造'!O$53,NA())</f>
        <v>230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22917</v>
      </c>
      <c r="E56" s="175"/>
      <c r="F56" s="175"/>
      <c r="G56" s="175">
        <f>'将来負担比率（分子）の構造'!J$52</f>
        <v>22703</v>
      </c>
      <c r="H56" s="175"/>
      <c r="I56" s="175"/>
      <c r="J56" s="175">
        <f>'将来負担比率（分子）の構造'!K$52</f>
        <v>22877</v>
      </c>
      <c r="K56" s="175"/>
      <c r="L56" s="175"/>
      <c r="M56" s="175">
        <f>'将来負担比率（分子）の構造'!L$52</f>
        <v>23887</v>
      </c>
      <c r="N56" s="175"/>
      <c r="O56" s="175"/>
      <c r="P56" s="175">
        <f>'将来負担比率（分子）の構造'!M$52</f>
        <v>24479</v>
      </c>
    </row>
    <row r="57" spans="1:16" x14ac:dyDescent="0.2">
      <c r="A57" s="175" t="s">
        <v>42</v>
      </c>
      <c r="B57" s="175"/>
      <c r="C57" s="175"/>
      <c r="D57" s="175">
        <f>'将来負担比率（分子）の構造'!I$51</f>
        <v>4747</v>
      </c>
      <c r="E57" s="175"/>
      <c r="F57" s="175"/>
      <c r="G57" s="175">
        <f>'将来負担比率（分子）の構造'!J$51</f>
        <v>4304</v>
      </c>
      <c r="H57" s="175"/>
      <c r="I57" s="175"/>
      <c r="J57" s="175">
        <f>'将来負担比率（分子）の構造'!K$51</f>
        <v>4534</v>
      </c>
      <c r="K57" s="175"/>
      <c r="L57" s="175"/>
      <c r="M57" s="175">
        <f>'将来負担比率（分子）の構造'!L$51</f>
        <v>4656</v>
      </c>
      <c r="N57" s="175"/>
      <c r="O57" s="175"/>
      <c r="P57" s="175">
        <f>'将来負担比率（分子）の構造'!M$51</f>
        <v>4835</v>
      </c>
    </row>
    <row r="58" spans="1:16" x14ac:dyDescent="0.2">
      <c r="A58" s="175" t="s">
        <v>41</v>
      </c>
      <c r="B58" s="175"/>
      <c r="C58" s="175"/>
      <c r="D58" s="175">
        <f>'将来負担比率（分子）の構造'!I$50</f>
        <v>11084</v>
      </c>
      <c r="E58" s="175"/>
      <c r="F58" s="175"/>
      <c r="G58" s="175">
        <f>'将来負担比率（分子）の構造'!J$50</f>
        <v>11768</v>
      </c>
      <c r="H58" s="175"/>
      <c r="I58" s="175"/>
      <c r="J58" s="175">
        <f>'将来負担比率（分子）の構造'!K$50</f>
        <v>13804</v>
      </c>
      <c r="K58" s="175"/>
      <c r="L58" s="175"/>
      <c r="M58" s="175">
        <f>'将来負担比率（分子）の構造'!L$50</f>
        <v>14019</v>
      </c>
      <c r="N58" s="175"/>
      <c r="O58" s="175"/>
      <c r="P58" s="175">
        <f>'将来負担比率（分子）の構造'!M$50</f>
        <v>14161</v>
      </c>
    </row>
    <row r="59" spans="1:16" x14ac:dyDescent="0.2">
      <c r="A59" s="175" t="s">
        <v>39</v>
      </c>
      <c r="B59" s="175">
        <f>'将来負担比率（分子）の構造'!I$49</f>
        <v>4</v>
      </c>
      <c r="C59" s="175"/>
      <c r="D59" s="175"/>
      <c r="E59" s="175" t="str">
        <f>'将来負担比率（分子）の構造'!J$49</f>
        <v>-</v>
      </c>
      <c r="F59" s="175"/>
      <c r="G59" s="175"/>
      <c r="H59" s="175">
        <f>'将来負担比率（分子）の構造'!K$49</f>
        <v>90</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2861</v>
      </c>
      <c r="C61" s="175"/>
      <c r="D61" s="175"/>
      <c r="E61" s="175">
        <f>'将来負担比率（分子）の構造'!J$46</f>
        <v>2659</v>
      </c>
      <c r="F61" s="175"/>
      <c r="G61" s="175"/>
      <c r="H61" s="175">
        <f>'将来負担比率（分子）の構造'!K$46</f>
        <v>2459</v>
      </c>
      <c r="I61" s="175"/>
      <c r="J61" s="175"/>
      <c r="K61" s="175">
        <f>'将来負担比率（分子）の構造'!L$46</f>
        <v>2259</v>
      </c>
      <c r="L61" s="175"/>
      <c r="M61" s="175"/>
      <c r="N61" s="175">
        <f>'将来負担比率（分子）の構造'!M$46</f>
        <v>2060</v>
      </c>
      <c r="O61" s="175"/>
      <c r="P61" s="175"/>
    </row>
    <row r="62" spans="1:16" x14ac:dyDescent="0.2">
      <c r="A62" s="175" t="s">
        <v>35</v>
      </c>
      <c r="B62" s="175">
        <f>'将来負担比率（分子）の構造'!I$45</f>
        <v>3245</v>
      </c>
      <c r="C62" s="175"/>
      <c r="D62" s="175"/>
      <c r="E62" s="175">
        <f>'将来負担比率（分子）の構造'!J$45</f>
        <v>3233</v>
      </c>
      <c r="F62" s="175"/>
      <c r="G62" s="175"/>
      <c r="H62" s="175">
        <f>'将来負担比率（分子）の構造'!K$45</f>
        <v>3249</v>
      </c>
      <c r="I62" s="175"/>
      <c r="J62" s="175"/>
      <c r="K62" s="175">
        <f>'将来負担比率（分子）の構造'!L$45</f>
        <v>3298</v>
      </c>
      <c r="L62" s="175"/>
      <c r="M62" s="175"/>
      <c r="N62" s="175">
        <f>'将来負担比率（分子）の構造'!M$45</f>
        <v>3429</v>
      </c>
      <c r="O62" s="175"/>
      <c r="P62" s="175"/>
    </row>
    <row r="63" spans="1:16" x14ac:dyDescent="0.2">
      <c r="A63" s="175" t="s">
        <v>34</v>
      </c>
      <c r="B63" s="175">
        <f>'将来負担比率（分子）の構造'!I$44</f>
        <v>176</v>
      </c>
      <c r="C63" s="175"/>
      <c r="D63" s="175"/>
      <c r="E63" s="175">
        <f>'将来負担比率（分子）の構造'!J$44</f>
        <v>142</v>
      </c>
      <c r="F63" s="175"/>
      <c r="G63" s="175"/>
      <c r="H63" s="175">
        <f>'将来負担比率（分子）の構造'!K$44</f>
        <v>293</v>
      </c>
      <c r="I63" s="175"/>
      <c r="J63" s="175"/>
      <c r="K63" s="175">
        <f>'将来負担比率（分子）の構造'!L$44</f>
        <v>1621</v>
      </c>
      <c r="L63" s="175"/>
      <c r="M63" s="175"/>
      <c r="N63" s="175">
        <f>'将来負担比率（分子）の構造'!M$44</f>
        <v>5145</v>
      </c>
      <c r="O63" s="175"/>
      <c r="P63" s="175"/>
    </row>
    <row r="64" spans="1:16" x14ac:dyDescent="0.2">
      <c r="A64" s="175" t="s">
        <v>33</v>
      </c>
      <c r="B64" s="175">
        <f>'将来負担比率（分子）の構造'!I$43</f>
        <v>6392</v>
      </c>
      <c r="C64" s="175"/>
      <c r="D64" s="175"/>
      <c r="E64" s="175">
        <f>'将来負担比率（分子）の構造'!J$43</f>
        <v>5323</v>
      </c>
      <c r="F64" s="175"/>
      <c r="G64" s="175"/>
      <c r="H64" s="175">
        <f>'将来負担比率（分子）の構造'!K$43</f>
        <v>5057</v>
      </c>
      <c r="I64" s="175"/>
      <c r="J64" s="175"/>
      <c r="K64" s="175">
        <f>'将来負担比率（分子）の構造'!L$43</f>
        <v>7118</v>
      </c>
      <c r="L64" s="175"/>
      <c r="M64" s="175"/>
      <c r="N64" s="175">
        <f>'将来負担比率（分子）の構造'!M$43</f>
        <v>5451</v>
      </c>
      <c r="O64" s="175"/>
      <c r="P64" s="175"/>
    </row>
    <row r="65" spans="1:16" x14ac:dyDescent="0.2">
      <c r="A65" s="175" t="s">
        <v>32</v>
      </c>
      <c r="B65" s="175">
        <f>'将来負担比率（分子）の構造'!I$42</f>
        <v>368</v>
      </c>
      <c r="C65" s="175"/>
      <c r="D65" s="175"/>
      <c r="E65" s="175">
        <f>'将来負担比率（分子）の構造'!J$42</f>
        <v>300</v>
      </c>
      <c r="F65" s="175"/>
      <c r="G65" s="175"/>
      <c r="H65" s="175">
        <f>'将来負担比率（分子）の構造'!K$42</f>
        <v>245</v>
      </c>
      <c r="I65" s="175"/>
      <c r="J65" s="175"/>
      <c r="K65" s="175">
        <f>'将来負担比率（分子）の構造'!L$42</f>
        <v>202</v>
      </c>
      <c r="L65" s="175"/>
      <c r="M65" s="175"/>
      <c r="N65" s="175">
        <f>'将来負担比率（分子）の構造'!M$42</f>
        <v>162</v>
      </c>
      <c r="O65" s="175"/>
      <c r="P65" s="175"/>
    </row>
    <row r="66" spans="1:16" x14ac:dyDescent="0.2">
      <c r="A66" s="175" t="s">
        <v>31</v>
      </c>
      <c r="B66" s="175">
        <f>'将来負担比率（分子）の構造'!I$41</f>
        <v>17604</v>
      </c>
      <c r="C66" s="175"/>
      <c r="D66" s="175"/>
      <c r="E66" s="175">
        <f>'将来負担比率（分子）の構造'!J$41</f>
        <v>17797</v>
      </c>
      <c r="F66" s="175"/>
      <c r="G66" s="175"/>
      <c r="H66" s="175">
        <f>'将来負担比率（分子）の構造'!K$41</f>
        <v>19444</v>
      </c>
      <c r="I66" s="175"/>
      <c r="J66" s="175"/>
      <c r="K66" s="175">
        <f>'将来負担比率（分子）の構造'!L$41</f>
        <v>23036</v>
      </c>
      <c r="L66" s="175"/>
      <c r="M66" s="175"/>
      <c r="N66" s="175">
        <f>'将来負担比率（分子）の構造'!M$41</f>
        <v>23161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4609</v>
      </c>
      <c r="C72" s="179">
        <f>基金残高に係る経年分析!G55</f>
        <v>4921</v>
      </c>
      <c r="D72" s="179">
        <f>基金残高に係る経年分析!H55</f>
        <v>4021</v>
      </c>
    </row>
    <row r="73" spans="1:16" x14ac:dyDescent="0.2">
      <c r="A73" s="178" t="s">
        <v>74</v>
      </c>
      <c r="B73" s="179">
        <f>基金残高に係る経年分析!F56</f>
        <v>2046</v>
      </c>
      <c r="C73" s="179">
        <f>基金残高に係る経年分析!G56</f>
        <v>2549</v>
      </c>
      <c r="D73" s="179">
        <f>基金残高に係る経年分析!H56</f>
        <v>3209</v>
      </c>
    </row>
    <row r="74" spans="1:16" x14ac:dyDescent="0.2">
      <c r="A74" s="178" t="s">
        <v>75</v>
      </c>
      <c r="B74" s="179">
        <f>基金残高に係る経年分析!F57</f>
        <v>6682</v>
      </c>
      <c r="C74" s="179">
        <f>基金残高に係る経年分析!G57</f>
        <v>6008</v>
      </c>
      <c r="D74" s="179">
        <f>基金残高に係る経年分析!H57</f>
        <v>6378</v>
      </c>
    </row>
  </sheetData>
  <sheetProtection algorithmName="SHA-512" hashValue="JpoGpyyJukpWJ2zMUhTKIlkGrrPAbgySRET2rkT4Fb10GMKyNEyjkxbNtIUFvD9z5Il4m8CsVJO3W9X45e4l4A==" saltValue="0vWUCwRAm81tnajLbmLD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zaisei42</cp:lastModifiedBy>
  <cp:lastPrinted>2025-03-06T02:16:34Z</cp:lastPrinted>
  <dcterms:created xsi:type="dcterms:W3CDTF">2025-02-19T05:00:47Z</dcterms:created>
  <dcterms:modified xsi:type="dcterms:W3CDTF">2025-03-26T00:54:06Z</dcterms:modified>
  <cp:category/>
</cp:coreProperties>
</file>