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★新filesv★\20_統計\09統計書\R07\PDF、Excel（製本・HP用）\HP用\各省ごと（excel）グラフなし※原稿を修正したら差し替えること\"/>
    </mc:Choice>
  </mc:AlternateContent>
  <xr:revisionPtr revIDLastSave="0" documentId="13_ncr:1_{7AC5D5EA-7C68-4434-B791-9C9B33AFB5AF}" xr6:coauthVersionLast="47" xr6:coauthVersionMax="47" xr10:uidLastSave="{00000000-0000-0000-0000-000000000000}"/>
  <bookViews>
    <workbookView xWindow="28680" yWindow="-120" windowWidth="29040" windowHeight="15720" tabRatio="885" firstSheet="5" activeTab="9" xr2:uid="{00000000-000D-0000-FFFF-FFFF00000000}"/>
  </bookViews>
  <sheets>
    <sheet name="1.人口の推移" sheetId="1" r:id="rId1"/>
    <sheet name="2.人口動態" sheetId="2" r:id="rId2"/>
    <sheet name="3.年齢別人口構成" sheetId="3" r:id="rId3"/>
    <sheet name="4.５歳階級人口構成" sheetId="4" r:id="rId4"/>
    <sheet name="5.人口集中地区人口、面積" sheetId="5" r:id="rId5"/>
    <sheet name="6.常住人口と昼間人口" sheetId="38" r:id="rId6"/>
    <sheet name="7.１５歳以上の就業者・通学者の流入・流出" sheetId="40" r:id="rId7"/>
    <sheet name="8.市町村別１５歳以上の就業者・通学者の流入・流出" sheetId="41" r:id="rId8"/>
    <sheet name="9.公称住所別人口及び世帯数" sheetId="9" r:id="rId9"/>
    <sheet name="10.産業（大分類）別１５歳以上就業人口の推移" sheetId="43" r:id="rId10"/>
  </sheets>
  <definedNames>
    <definedName name="_xlnm.Print_Area" localSheetId="0">'1.人口の推移'!$B$1:$G$27</definedName>
    <definedName name="_xlnm.Print_Area" localSheetId="9">'10.産業（大分類）別１５歳以上就業人口の推移'!$A$1:$V$53</definedName>
    <definedName name="_xlnm.Print_Area" localSheetId="1">'2.人口動態'!$B$1:$I$29</definedName>
    <definedName name="_xlnm.Print_Area" localSheetId="2">'3.年齢別人口構成'!$B$1:$K$19</definedName>
    <definedName name="_xlnm.Print_Area" localSheetId="3">'4.５歳階級人口構成'!$B$1:$E$26</definedName>
    <definedName name="_xlnm.Print_Area" localSheetId="4">'5.人口集中地区人口、面積'!$B$1:$G$16</definedName>
    <definedName name="_xlnm.Print_Area" localSheetId="5">'6.常住人口と昼間人口'!$B$1:$K$18</definedName>
    <definedName name="_xlnm.Print_Area" localSheetId="6">'7.１５歳以上の就業者・通学者の流入・流出'!$B$1:$N$20</definedName>
    <definedName name="_xlnm.Print_Area" localSheetId="7">'8.市町村別１５歳以上の就業者・通学者の流入・流出'!$A$1:$I$90</definedName>
    <definedName name="_xlnm.Print_Area" localSheetId="8">'9.公称住所別人口及び世帯数'!$B$1:$K$53</definedName>
    <definedName name="_xlnm.Print_Titles" localSheetId="9">'10.産業（大分類）別１５歳以上就業人口の推移'!$2:$4</definedName>
    <definedName name="_xlnm.Print_Titles" localSheetId="7">'8.市町村別１５歳以上の就業者・通学者の流入・流出'!$1:$4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H53" i="9"/>
  <c r="E16" i="2"/>
  <c r="F20" i="9"/>
  <c r="E20" i="9"/>
  <c r="D20" i="9"/>
  <c r="C20" i="9"/>
  <c r="F16" i="2"/>
  <c r="G16" i="2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D25" i="4"/>
  <c r="E25" i="4"/>
  <c r="Q30" i="41"/>
  <c r="Q31" i="41"/>
  <c r="Q32" i="41"/>
  <c r="Q33" i="41"/>
  <c r="Q34" i="41"/>
  <c r="Q35" i="41"/>
  <c r="Q36" i="41"/>
  <c r="Q37" i="41"/>
  <c r="Q38" i="41"/>
  <c r="Q39" i="41"/>
  <c r="Q40" i="41"/>
  <c r="Q41" i="41"/>
  <c r="Q42" i="41"/>
  <c r="Q43" i="41"/>
  <c r="Q44" i="41"/>
  <c r="Q45" i="41"/>
  <c r="Q46" i="41"/>
  <c r="Q47" i="41"/>
  <c r="Q48" i="41"/>
  <c r="Q49" i="41"/>
  <c r="Q50" i="41"/>
  <c r="Q51" i="41"/>
  <c r="Q52" i="41"/>
  <c r="Q53" i="41"/>
  <c r="Q54" i="41"/>
  <c r="Q55" i="41"/>
  <c r="Q56" i="41"/>
  <c r="Q57" i="41"/>
  <c r="Q58" i="41"/>
  <c r="Q59" i="41"/>
  <c r="Q60" i="41"/>
  <c r="Q61" i="41"/>
  <c r="Q62" i="41"/>
  <c r="Q63" i="41"/>
  <c r="Q64" i="41"/>
  <c r="Q29" i="41"/>
  <c r="Q9" i="41"/>
  <c r="Q10" i="41"/>
  <c r="Q11" i="41"/>
  <c r="Q12" i="41"/>
  <c r="Q13" i="41"/>
  <c r="Q14" i="41"/>
  <c r="Q15" i="41"/>
  <c r="Q16" i="41"/>
  <c r="Q17" i="41"/>
  <c r="Q18" i="41"/>
  <c r="Q19" i="41"/>
  <c r="Q20" i="41"/>
  <c r="Q21" i="41"/>
  <c r="Q22" i="41"/>
  <c r="Q23" i="41"/>
  <c r="Q24" i="41"/>
  <c r="Q25" i="41"/>
  <c r="Q26" i="41"/>
  <c r="Q8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54" i="41"/>
  <c r="N55" i="41"/>
  <c r="N56" i="41"/>
  <c r="N57" i="41"/>
  <c r="N58" i="41"/>
  <c r="N59" i="41"/>
  <c r="N60" i="41"/>
  <c r="N61" i="41"/>
  <c r="N62" i="41"/>
  <c r="N63" i="41"/>
  <c r="N64" i="41"/>
  <c r="N29" i="41"/>
  <c r="N9" i="41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23" i="41"/>
  <c r="N24" i="41"/>
  <c r="N25" i="41"/>
  <c r="N26" i="41"/>
  <c r="N8" i="41"/>
  <c r="P9" i="41"/>
  <c r="P10" i="41"/>
  <c r="P11" i="41"/>
  <c r="P12" i="41"/>
  <c r="P13" i="41"/>
  <c r="P14" i="41"/>
  <c r="P15" i="41"/>
  <c r="P16" i="41"/>
  <c r="P17" i="41"/>
  <c r="P18" i="41"/>
  <c r="P19" i="41"/>
  <c r="P20" i="41"/>
  <c r="P21" i="41"/>
  <c r="P22" i="41"/>
  <c r="P23" i="41"/>
  <c r="P24" i="41"/>
  <c r="P25" i="41"/>
  <c r="P26" i="41"/>
  <c r="P29" i="41"/>
  <c r="P30" i="41"/>
  <c r="P31" i="41"/>
  <c r="P32" i="41"/>
  <c r="P33" i="41"/>
  <c r="P34" i="41"/>
  <c r="P35" i="41"/>
  <c r="P36" i="41"/>
  <c r="P37" i="41"/>
  <c r="P38" i="41"/>
  <c r="P39" i="41"/>
  <c r="P40" i="41"/>
  <c r="P41" i="41"/>
  <c r="P42" i="41"/>
  <c r="P43" i="41"/>
  <c r="P44" i="41"/>
  <c r="P45" i="41"/>
  <c r="P46" i="41"/>
  <c r="P47" i="41"/>
  <c r="P48" i="41"/>
  <c r="P49" i="41"/>
  <c r="P50" i="41"/>
  <c r="P51" i="41"/>
  <c r="P52" i="41"/>
  <c r="P53" i="41"/>
  <c r="P54" i="41"/>
  <c r="P55" i="41"/>
  <c r="P56" i="41"/>
  <c r="P57" i="41"/>
  <c r="P58" i="41"/>
  <c r="P59" i="41"/>
  <c r="P60" i="41"/>
  <c r="P61" i="41"/>
  <c r="P62" i="41"/>
  <c r="P63" i="41"/>
  <c r="P64" i="41"/>
  <c r="P66" i="41"/>
  <c r="P67" i="41"/>
  <c r="P68" i="41"/>
  <c r="P69" i="41"/>
  <c r="P70" i="41"/>
  <c r="P72" i="41"/>
  <c r="P73" i="41"/>
  <c r="P74" i="41"/>
  <c r="P75" i="41"/>
  <c r="P76" i="41"/>
  <c r="P77" i="41"/>
  <c r="P78" i="41"/>
  <c r="P80" i="41"/>
  <c r="P81" i="41"/>
  <c r="P83" i="41"/>
  <c r="P84" i="41"/>
  <c r="P86" i="41"/>
  <c r="P87" i="41"/>
  <c r="P88" i="41"/>
  <c r="P8" i="41"/>
  <c r="M66" i="41"/>
  <c r="M67" i="41"/>
  <c r="M68" i="41"/>
  <c r="M69" i="41"/>
  <c r="M70" i="41"/>
  <c r="M72" i="41"/>
  <c r="M73" i="41"/>
  <c r="M74" i="41"/>
  <c r="M75" i="41"/>
  <c r="M76" i="41"/>
  <c r="M77" i="41"/>
  <c r="M78" i="41"/>
  <c r="M80" i="41"/>
  <c r="M81" i="41"/>
  <c r="M83" i="41"/>
  <c r="M84" i="41"/>
  <c r="M86" i="41"/>
  <c r="M87" i="41"/>
  <c r="M88" i="41"/>
  <c r="M45" i="41"/>
  <c r="M30" i="41"/>
  <c r="M31" i="41"/>
  <c r="M32" i="41"/>
  <c r="M33" i="41"/>
  <c r="M34" i="41"/>
  <c r="M35" i="41"/>
  <c r="M36" i="41"/>
  <c r="M37" i="41"/>
  <c r="M38" i="41"/>
  <c r="M39" i="41"/>
  <c r="M40" i="41"/>
  <c r="M41" i="41"/>
  <c r="M42" i="41"/>
  <c r="M43" i="41"/>
  <c r="M44" i="41"/>
  <c r="M46" i="41"/>
  <c r="M47" i="41"/>
  <c r="M48" i="41"/>
  <c r="M49" i="41"/>
  <c r="M50" i="41"/>
  <c r="M51" i="41"/>
  <c r="M52" i="41"/>
  <c r="M53" i="41"/>
  <c r="M54" i="41"/>
  <c r="M55" i="41"/>
  <c r="M56" i="41"/>
  <c r="M57" i="41"/>
  <c r="M58" i="41"/>
  <c r="M59" i="41"/>
  <c r="M60" i="41"/>
  <c r="M61" i="41"/>
  <c r="M62" i="41"/>
  <c r="M63" i="41"/>
  <c r="M64" i="41"/>
  <c r="M29" i="41"/>
  <c r="M26" i="41"/>
  <c r="M9" i="41"/>
  <c r="M10" i="41"/>
  <c r="M11" i="41"/>
  <c r="M12" i="41"/>
  <c r="M13" i="41"/>
  <c r="M14" i="41"/>
  <c r="M15" i="41"/>
  <c r="M16" i="41"/>
  <c r="M17" i="41"/>
  <c r="M18" i="41"/>
  <c r="M19" i="41"/>
  <c r="M20" i="41"/>
  <c r="M21" i="41"/>
  <c r="M22" i="41"/>
  <c r="M23" i="41"/>
  <c r="M24" i="41"/>
  <c r="M25" i="41"/>
  <c r="M8" i="41"/>
  <c r="I52" i="9"/>
  <c r="J52" i="9"/>
  <c r="K52" i="9"/>
  <c r="H52" i="9"/>
  <c r="D53" i="9"/>
  <c r="E53" i="9"/>
  <c r="F53" i="9"/>
  <c r="C53" i="9"/>
  <c r="D42" i="9"/>
  <c r="E42" i="9"/>
  <c r="F42" i="9"/>
  <c r="C42" i="9"/>
  <c r="D31" i="9"/>
  <c r="E31" i="9"/>
  <c r="F31" i="9"/>
  <c r="C31" i="9"/>
  <c r="I37" i="9"/>
  <c r="J37" i="9"/>
  <c r="K37" i="9"/>
  <c r="H37" i="9"/>
  <c r="I23" i="9"/>
  <c r="J23" i="9"/>
  <c r="K23" i="9"/>
  <c r="H23" i="9"/>
  <c r="I12" i="9"/>
  <c r="J12" i="9"/>
  <c r="K12" i="9"/>
  <c r="H12" i="9"/>
  <c r="D16" i="2"/>
  <c r="C16" i="2"/>
  <c r="C25" i="4" l="1"/>
  <c r="H16" i="2"/>
  <c r="K53" i="9"/>
  <c r="J53" i="9"/>
  <c r="I53" i="9"/>
  <c r="O22" i="43"/>
  <c r="O21" i="43"/>
  <c r="O20" i="43"/>
  <c r="O19" i="43"/>
  <c r="O18" i="43"/>
  <c r="O17" i="43"/>
  <c r="O16" i="43"/>
  <c r="O15" i="43"/>
  <c r="O13" i="43"/>
  <c r="O12" i="43"/>
  <c r="O11" i="43"/>
  <c r="O9" i="43"/>
  <c r="O8" i="43"/>
  <c r="O7" i="43"/>
  <c r="Z90" i="41"/>
  <c r="Z89" i="41"/>
  <c r="Z88" i="41"/>
  <c r="F88" i="41"/>
  <c r="C88" i="41"/>
  <c r="Z87" i="41"/>
  <c r="F87" i="41"/>
  <c r="C87" i="41"/>
  <c r="Z86" i="41"/>
  <c r="F86" i="41"/>
  <c r="F85" i="41" s="1"/>
  <c r="C86" i="41"/>
  <c r="Z85" i="41"/>
  <c r="H85" i="41"/>
  <c r="G85" i="41"/>
  <c r="E85" i="41"/>
  <c r="D85" i="41"/>
  <c r="C85" i="41"/>
  <c r="Z84" i="41"/>
  <c r="F84" i="41"/>
  <c r="C84" i="41"/>
  <c r="C82" i="41" s="1"/>
  <c r="Z83" i="41"/>
  <c r="F83" i="41"/>
  <c r="C83" i="41"/>
  <c r="Z82" i="41"/>
  <c r="H82" i="41"/>
  <c r="G82" i="41"/>
  <c r="F82" i="41"/>
  <c r="E82" i="41"/>
  <c r="D82" i="41"/>
  <c r="Z81" i="41"/>
  <c r="F81" i="41"/>
  <c r="C81" i="41"/>
  <c r="I81" i="41" s="1"/>
  <c r="Z80" i="41"/>
  <c r="F80" i="41"/>
  <c r="F79" i="41" s="1"/>
  <c r="C80" i="41"/>
  <c r="C79" i="41" s="1"/>
  <c r="Z79" i="41"/>
  <c r="H79" i="41"/>
  <c r="G79" i="41"/>
  <c r="E79" i="41"/>
  <c r="D79" i="41"/>
  <c r="Z78" i="41"/>
  <c r="F78" i="41"/>
  <c r="C78" i="41"/>
  <c r="Z77" i="41"/>
  <c r="F77" i="41"/>
  <c r="C77" i="41"/>
  <c r="I77" i="41" s="1"/>
  <c r="Z76" i="41"/>
  <c r="F76" i="41"/>
  <c r="C76" i="41"/>
  <c r="Z75" i="41"/>
  <c r="F75" i="41"/>
  <c r="C75" i="41"/>
  <c r="Z74" i="41"/>
  <c r="F74" i="41"/>
  <c r="C74" i="41"/>
  <c r="Z73" i="41"/>
  <c r="F73" i="41"/>
  <c r="C73" i="41"/>
  <c r="I73" i="41" s="1"/>
  <c r="Z72" i="41"/>
  <c r="F72" i="41"/>
  <c r="C72" i="41"/>
  <c r="Z71" i="41"/>
  <c r="H71" i="41"/>
  <c r="G71" i="41"/>
  <c r="E71" i="41"/>
  <c r="D71" i="41"/>
  <c r="Z70" i="41"/>
  <c r="F70" i="41"/>
  <c r="C70" i="41"/>
  <c r="Z69" i="41"/>
  <c r="F69" i="41"/>
  <c r="C69" i="41"/>
  <c r="Z68" i="41"/>
  <c r="F68" i="41"/>
  <c r="C68" i="41"/>
  <c r="Z67" i="41"/>
  <c r="F67" i="41"/>
  <c r="C67" i="41"/>
  <c r="I67" i="41" s="1"/>
  <c r="Z66" i="41"/>
  <c r="F66" i="41"/>
  <c r="C66" i="41"/>
  <c r="Z65" i="41"/>
  <c r="H65" i="41"/>
  <c r="G65" i="41"/>
  <c r="E65" i="41"/>
  <c r="D65" i="41"/>
  <c r="C65" i="41"/>
  <c r="Z64" i="41"/>
  <c r="F64" i="41"/>
  <c r="C64" i="41"/>
  <c r="Z63" i="41"/>
  <c r="F63" i="41"/>
  <c r="C63" i="41"/>
  <c r="I63" i="41" s="1"/>
  <c r="Z62" i="41"/>
  <c r="F62" i="41"/>
  <c r="C62" i="41"/>
  <c r="Z61" i="41"/>
  <c r="F61" i="41"/>
  <c r="C61" i="41"/>
  <c r="Z60" i="41"/>
  <c r="F60" i="41"/>
  <c r="C60" i="41"/>
  <c r="Z59" i="41"/>
  <c r="F59" i="41"/>
  <c r="C59" i="41"/>
  <c r="Z58" i="41"/>
  <c r="F58" i="41"/>
  <c r="C58" i="41"/>
  <c r="Z57" i="41"/>
  <c r="F57" i="41"/>
  <c r="C57" i="41"/>
  <c r="I57" i="41" s="1"/>
  <c r="Z56" i="41"/>
  <c r="F56" i="41"/>
  <c r="C56" i="41"/>
  <c r="I56" i="41" s="1"/>
  <c r="Z55" i="41"/>
  <c r="F55" i="41"/>
  <c r="C55" i="41"/>
  <c r="Z54" i="41"/>
  <c r="F54" i="41"/>
  <c r="C54" i="41"/>
  <c r="Z53" i="41"/>
  <c r="F53" i="41"/>
  <c r="C53" i="41"/>
  <c r="Z52" i="41"/>
  <c r="F52" i="41"/>
  <c r="C52" i="41"/>
  <c r="I52" i="41" s="1"/>
  <c r="Z51" i="41"/>
  <c r="F51" i="41"/>
  <c r="C51" i="41"/>
  <c r="Z50" i="41"/>
  <c r="F50" i="41"/>
  <c r="C50" i="41"/>
  <c r="Z49" i="41"/>
  <c r="F49" i="41"/>
  <c r="C49" i="41"/>
  <c r="Z48" i="41"/>
  <c r="F48" i="41"/>
  <c r="C48" i="41"/>
  <c r="I48" i="41" s="1"/>
  <c r="Z47" i="41"/>
  <c r="F47" i="41"/>
  <c r="C47" i="41"/>
  <c r="Z46" i="41"/>
  <c r="F46" i="41"/>
  <c r="C46" i="41"/>
  <c r="Z45" i="41"/>
  <c r="F45" i="41"/>
  <c r="C45" i="41"/>
  <c r="Z44" i="41"/>
  <c r="F44" i="41"/>
  <c r="C44" i="41"/>
  <c r="I44" i="41" s="1"/>
  <c r="Z43" i="41"/>
  <c r="F43" i="41"/>
  <c r="C43" i="41"/>
  <c r="Z42" i="41"/>
  <c r="F42" i="41"/>
  <c r="C42" i="41"/>
  <c r="Z41" i="41"/>
  <c r="F41" i="41"/>
  <c r="C41" i="41"/>
  <c r="Z40" i="41"/>
  <c r="F40" i="41"/>
  <c r="C40" i="41"/>
  <c r="I40" i="41" s="1"/>
  <c r="Z39" i="41"/>
  <c r="F39" i="41"/>
  <c r="C39" i="41"/>
  <c r="I39" i="41" s="1"/>
  <c r="Z38" i="41"/>
  <c r="F38" i="41"/>
  <c r="C38" i="41"/>
  <c r="Z37" i="41"/>
  <c r="F37" i="41"/>
  <c r="C37" i="41"/>
  <c r="Z36" i="41"/>
  <c r="F36" i="41"/>
  <c r="C36" i="41"/>
  <c r="Z35" i="41"/>
  <c r="F35" i="41"/>
  <c r="C35" i="41"/>
  <c r="I35" i="41" s="1"/>
  <c r="Z34" i="41"/>
  <c r="F34" i="41"/>
  <c r="C34" i="41"/>
  <c r="Z33" i="41"/>
  <c r="F33" i="41"/>
  <c r="C33" i="41"/>
  <c r="Z32" i="41"/>
  <c r="F32" i="41"/>
  <c r="C32" i="41"/>
  <c r="Z31" i="41"/>
  <c r="F31" i="41"/>
  <c r="C31" i="41"/>
  <c r="I31" i="41" s="1"/>
  <c r="Z30" i="41"/>
  <c r="F30" i="41"/>
  <c r="C30" i="41"/>
  <c r="Z29" i="41"/>
  <c r="F29" i="41"/>
  <c r="F28" i="41" s="1"/>
  <c r="C29" i="41"/>
  <c r="Z28" i="41"/>
  <c r="H28" i="41"/>
  <c r="G28" i="41"/>
  <c r="E28" i="41"/>
  <c r="D28" i="41"/>
  <c r="Z27" i="41"/>
  <c r="G27" i="41"/>
  <c r="Z26" i="41"/>
  <c r="F26" i="41"/>
  <c r="C26" i="41"/>
  <c r="Z25" i="41"/>
  <c r="F25" i="41"/>
  <c r="C25" i="41"/>
  <c r="Z24" i="41"/>
  <c r="F24" i="41"/>
  <c r="C24" i="41"/>
  <c r="Z23" i="41"/>
  <c r="F23" i="41"/>
  <c r="C23" i="41"/>
  <c r="I23" i="41" s="1"/>
  <c r="Z22" i="41"/>
  <c r="F22" i="41"/>
  <c r="C22" i="41"/>
  <c r="Z21" i="41"/>
  <c r="F21" i="41"/>
  <c r="C21" i="41"/>
  <c r="Z20" i="41"/>
  <c r="F20" i="41"/>
  <c r="C20" i="41"/>
  <c r="Z19" i="41"/>
  <c r="F19" i="41"/>
  <c r="C19" i="41"/>
  <c r="I19" i="41" s="1"/>
  <c r="Z18" i="41"/>
  <c r="F18" i="41"/>
  <c r="C18" i="41"/>
  <c r="Z17" i="41"/>
  <c r="F17" i="41"/>
  <c r="C17" i="41"/>
  <c r="Z16" i="41"/>
  <c r="F16" i="41"/>
  <c r="C16" i="41"/>
  <c r="Z15" i="41"/>
  <c r="F15" i="41"/>
  <c r="C15" i="41"/>
  <c r="I15" i="41" s="1"/>
  <c r="Z14" i="41"/>
  <c r="F14" i="41"/>
  <c r="C14" i="41"/>
  <c r="Z13" i="41"/>
  <c r="F13" i="41"/>
  <c r="C13" i="41"/>
  <c r="Z12" i="41"/>
  <c r="F12" i="41"/>
  <c r="C12" i="41"/>
  <c r="Z11" i="41"/>
  <c r="F11" i="41"/>
  <c r="C11" i="41"/>
  <c r="I11" i="41" s="1"/>
  <c r="Z10" i="41"/>
  <c r="F10" i="41"/>
  <c r="C10" i="41"/>
  <c r="Z9" i="41"/>
  <c r="F9" i="41"/>
  <c r="C9" i="41"/>
  <c r="Z8" i="41"/>
  <c r="F8" i="41"/>
  <c r="C8" i="41"/>
  <c r="Z7" i="41"/>
  <c r="H7" i="41"/>
  <c r="G7" i="41"/>
  <c r="E7" i="41"/>
  <c r="D7" i="41"/>
  <c r="Y6" i="41"/>
  <c r="X6" i="41"/>
  <c r="W6" i="41"/>
  <c r="Z5" i="41"/>
  <c r="F5" i="41"/>
  <c r="C5" i="41"/>
  <c r="I5" i="41" s="1"/>
  <c r="N19" i="40"/>
  <c r="I19" i="40"/>
  <c r="D19" i="40"/>
  <c r="C19" i="40"/>
  <c r="E17" i="38"/>
  <c r="K17" i="38" s="1"/>
  <c r="K16" i="38"/>
  <c r="E16" i="38"/>
  <c r="H8" i="38"/>
  <c r="E8" i="38"/>
  <c r="H7" i="38"/>
  <c r="E7" i="38"/>
  <c r="H6" i="38"/>
  <c r="E6" i="38"/>
  <c r="H27" i="41" l="1"/>
  <c r="H6" i="41" s="1"/>
  <c r="E27" i="41"/>
  <c r="G6" i="41"/>
  <c r="F7" i="41"/>
  <c r="I13" i="41"/>
  <c r="I21" i="41"/>
  <c r="I42" i="41"/>
  <c r="I50" i="41"/>
  <c r="C7" i="41"/>
  <c r="F71" i="41"/>
  <c r="I29" i="41"/>
  <c r="I37" i="41"/>
  <c r="I61" i="41"/>
  <c r="D27" i="41"/>
  <c r="F65" i="41"/>
  <c r="F27" i="41" s="1"/>
  <c r="I69" i="41"/>
  <c r="I7" i="41"/>
  <c r="I85" i="41"/>
  <c r="I9" i="41"/>
  <c r="I17" i="41"/>
  <c r="I25" i="41"/>
  <c r="I33" i="41"/>
  <c r="I46" i="41"/>
  <c r="I54" i="41"/>
  <c r="I59" i="41"/>
  <c r="C71" i="41"/>
  <c r="I71" i="41" s="1"/>
  <c r="I75" i="41"/>
  <c r="I83" i="41"/>
  <c r="I87" i="41"/>
  <c r="I12" i="41"/>
  <c r="I20" i="41"/>
  <c r="I36" i="41"/>
  <c r="I41" i="41"/>
  <c r="I49" i="41"/>
  <c r="I62" i="41"/>
  <c r="I66" i="41"/>
  <c r="I78" i="41"/>
  <c r="I82" i="41"/>
  <c r="I10" i="41"/>
  <c r="I18" i="41"/>
  <c r="I26" i="41"/>
  <c r="I34" i="41"/>
  <c r="I47" i="41"/>
  <c r="I55" i="41"/>
  <c r="I60" i="41"/>
  <c r="I76" i="41"/>
  <c r="I80" i="41"/>
  <c r="I84" i="41"/>
  <c r="I88" i="41"/>
  <c r="I79" i="41"/>
  <c r="I8" i="41"/>
  <c r="I16" i="41"/>
  <c r="I24" i="41"/>
  <c r="C28" i="41"/>
  <c r="I32" i="41"/>
  <c r="I45" i="41"/>
  <c r="I53" i="41"/>
  <c r="I58" i="41"/>
  <c r="I70" i="41"/>
  <c r="I74" i="41"/>
  <c r="I86" i="41"/>
  <c r="I14" i="41"/>
  <c r="I22" i="41"/>
  <c r="I30" i="41"/>
  <c r="I38" i="41"/>
  <c r="I43" i="41"/>
  <c r="I51" i="41"/>
  <c r="I64" i="41"/>
  <c r="I68" i="41"/>
  <c r="I72" i="41"/>
  <c r="O10" i="43"/>
  <c r="O6" i="43"/>
  <c r="O14" i="43"/>
  <c r="F6" i="41" l="1"/>
  <c r="I65" i="41"/>
  <c r="I28" i="41"/>
  <c r="C27" i="41"/>
  <c r="I27" i="41" s="1"/>
  <c r="O5" i="43"/>
  <c r="J17" i="3"/>
  <c r="G18" i="3" s="1"/>
  <c r="J15" i="3"/>
  <c r="G16" i="3" s="1"/>
  <c r="J14" i="3"/>
  <c r="H14" i="3" s="1"/>
  <c r="F14" i="3"/>
  <c r="D14" i="3"/>
  <c r="E16" i="3" l="1"/>
  <c r="E18" i="3"/>
  <c r="C16" i="3"/>
  <c r="C18" i="3"/>
  <c r="F12" i="3" l="1"/>
  <c r="H12" i="3"/>
</calcChain>
</file>

<file path=xl/sharedStrings.xml><?xml version="1.0" encoding="utf-8"?>
<sst xmlns="http://schemas.openxmlformats.org/spreadsheetml/2006/main" count="787" uniqueCount="423">
  <si>
    <t>浅井町</t>
  </si>
  <si>
    <t>95～99</t>
    <phoneticPr fontId="25"/>
  </si>
  <si>
    <t>鳥栖市
に常住
の就業
者及び
通学者
総数</t>
    <rPh sb="0" eb="3">
      <t>トスシ</t>
    </rPh>
    <rPh sb="5" eb="7">
      <t>ジョウジュウ</t>
    </rPh>
    <rPh sb="9" eb="13">
      <t>シュウギョウシャ</t>
    </rPh>
    <rPh sb="13" eb="14">
      <t>オヨ</t>
    </rPh>
    <rPh sb="16" eb="19">
      <t>ツウガクシャ</t>
    </rPh>
    <rPh sb="20" eb="22">
      <t>ソウスウ</t>
    </rPh>
    <phoneticPr fontId="25"/>
  </si>
  <si>
    <t xml:space="preserve">      志免町</t>
    <phoneticPr fontId="25"/>
  </si>
  <si>
    <t xml:space="preserve">      佐賀市</t>
    <phoneticPr fontId="25"/>
  </si>
  <si>
    <t xml:space="preserve">      鹿島市</t>
  </si>
  <si>
    <t>５．人口集中地区人口、面積</t>
    <rPh sb="2" eb="4">
      <t>ジンコウ</t>
    </rPh>
    <rPh sb="4" eb="6">
      <t>シュウチュウ</t>
    </rPh>
    <rPh sb="6" eb="8">
      <t>チク</t>
    </rPh>
    <rPh sb="8" eb="10">
      <t>ジンコウ</t>
    </rPh>
    <rPh sb="11" eb="13">
      <t>メンセキ</t>
    </rPh>
    <phoneticPr fontId="25"/>
  </si>
  <si>
    <t>転入</t>
    <rPh sb="0" eb="2">
      <t>テンニュウ</t>
    </rPh>
    <phoneticPr fontId="25"/>
  </si>
  <si>
    <t>15～64歳</t>
    <rPh sb="5" eb="6">
      <t>サイ</t>
    </rPh>
    <phoneticPr fontId="25"/>
  </si>
  <si>
    <t>第6回 国勢調査</t>
    <rPh sb="0" eb="1">
      <t>ダイ</t>
    </rPh>
    <rPh sb="2" eb="3">
      <t>カイ</t>
    </rPh>
    <rPh sb="4" eb="6">
      <t>コクセイ</t>
    </rPh>
    <rPh sb="6" eb="8">
      <t>チョウサ</t>
    </rPh>
    <phoneticPr fontId="25"/>
  </si>
  <si>
    <t>藤木町</t>
  </si>
  <si>
    <t>25～29</t>
    <phoneticPr fontId="25"/>
  </si>
  <si>
    <t>第14回 国勢調査</t>
    <rPh sb="0" eb="1">
      <t>ダイ</t>
    </rPh>
    <rPh sb="3" eb="4">
      <t>カイ</t>
    </rPh>
    <rPh sb="5" eb="7">
      <t>コクセイ</t>
    </rPh>
    <rPh sb="7" eb="9">
      <t>チョウサ</t>
    </rPh>
    <phoneticPr fontId="25"/>
  </si>
  <si>
    <t xml:space="preserve">      春日市</t>
    <phoneticPr fontId="25"/>
  </si>
  <si>
    <t>v</t>
    <phoneticPr fontId="25"/>
  </si>
  <si>
    <t>蔵上１丁目</t>
  </si>
  <si>
    <t>　　　22年</t>
  </si>
  <si>
    <t>第13回 国勢調査</t>
    <rPh sb="0" eb="1">
      <t>ダイ</t>
    </rPh>
    <rPh sb="3" eb="4">
      <t>カイ</t>
    </rPh>
    <rPh sb="5" eb="7">
      <t>コクセイ</t>
    </rPh>
    <rPh sb="7" eb="9">
      <t>チョウサ</t>
    </rPh>
    <phoneticPr fontId="25"/>
  </si>
  <si>
    <t>構成比</t>
    <rPh sb="0" eb="3">
      <t>コウセイヒ</t>
    </rPh>
    <phoneticPr fontId="25"/>
  </si>
  <si>
    <t xml:space="preserve">      南関町</t>
    <phoneticPr fontId="25"/>
  </si>
  <si>
    <t>不動産業</t>
    <rPh sb="0" eb="3">
      <t>フドウサン</t>
    </rPh>
    <rPh sb="3" eb="4">
      <t>ギョウ</t>
    </rPh>
    <phoneticPr fontId="25"/>
  </si>
  <si>
    <t xml:space="preserve">      江北町</t>
  </si>
  <si>
    <t>東町３丁目</t>
  </si>
  <si>
    <t xml:space="preserve">      糸島市</t>
    <phoneticPr fontId="25"/>
  </si>
  <si>
    <t xml:space="preserve">      多久市</t>
  </si>
  <si>
    <t>当市に常住する
通学者</t>
    <rPh sb="0" eb="2">
      <t>トウシ</t>
    </rPh>
    <rPh sb="3" eb="5">
      <t>ジョウジュウ</t>
    </rPh>
    <rPh sb="8" eb="10">
      <t>ツウガク</t>
    </rPh>
    <rPh sb="10" eb="11">
      <t>モノ</t>
    </rPh>
    <phoneticPr fontId="25"/>
  </si>
  <si>
    <t>姫方町</t>
  </si>
  <si>
    <t>〔男〕</t>
    <rPh sb="1" eb="2">
      <t>オトコ</t>
    </rPh>
    <phoneticPr fontId="25"/>
  </si>
  <si>
    <t>平成22年</t>
    <rPh sb="0" eb="2">
      <t>ヘイセイ</t>
    </rPh>
    <rPh sb="4" eb="5">
      <t>ネン</t>
    </rPh>
    <phoneticPr fontId="25"/>
  </si>
  <si>
    <t>７．１５歳以上の就業者・通学者の流入・流出人口</t>
    <rPh sb="4" eb="5">
      <t>サイ</t>
    </rPh>
    <rPh sb="5" eb="7">
      <t>イジョウ</t>
    </rPh>
    <rPh sb="8" eb="11">
      <t>シュウギョウシャ</t>
    </rPh>
    <rPh sb="12" eb="15">
      <t>ツウガクシャ</t>
    </rPh>
    <rPh sb="16" eb="18">
      <t>リュウニュウ</t>
    </rPh>
    <rPh sb="19" eb="21">
      <t>リュウシュツ</t>
    </rPh>
    <rPh sb="21" eb="23">
      <t>ジンコウ</t>
    </rPh>
    <phoneticPr fontId="25"/>
  </si>
  <si>
    <t xml:space="preserve">      和水町</t>
    <phoneticPr fontId="25"/>
  </si>
  <si>
    <t>４．　５歳階級人口構成</t>
    <rPh sb="4" eb="5">
      <t>サイ</t>
    </rPh>
    <rPh sb="5" eb="7">
      <t>カイキュウ</t>
    </rPh>
    <rPh sb="7" eb="9">
      <t>ジンコウ</t>
    </rPh>
    <rPh sb="9" eb="11">
      <t>コウセイ</t>
    </rPh>
    <phoneticPr fontId="25"/>
  </si>
  <si>
    <t>永吉町</t>
  </si>
  <si>
    <t xml:space="preserve">      嬉野市</t>
  </si>
  <si>
    <t>　　　　　　6月</t>
    <phoneticPr fontId="25"/>
  </si>
  <si>
    <t>弥生が丘６丁目</t>
  </si>
  <si>
    <t>増減数</t>
    <rPh sb="0" eb="2">
      <t>ゾウゲン</t>
    </rPh>
    <rPh sb="2" eb="3">
      <t>スウ</t>
    </rPh>
    <phoneticPr fontId="25"/>
  </si>
  <si>
    <t>平成 7年</t>
    <rPh sb="0" eb="2">
      <t>ヘイセイ</t>
    </rPh>
    <rPh sb="4" eb="5">
      <t>ネン</t>
    </rPh>
    <phoneticPr fontId="25"/>
  </si>
  <si>
    <t>県</t>
    <rPh sb="0" eb="1">
      <t>ケン</t>
    </rPh>
    <phoneticPr fontId="25"/>
  </si>
  <si>
    <t>第8回 国勢調査</t>
    <rPh sb="0" eb="1">
      <t>ダイ</t>
    </rPh>
    <rPh sb="2" eb="3">
      <t>カイ</t>
    </rPh>
    <rPh sb="4" eb="6">
      <t>コクセイ</t>
    </rPh>
    <rPh sb="6" eb="8">
      <t>チョウサ</t>
    </rPh>
    <phoneticPr fontId="25"/>
  </si>
  <si>
    <t>人口密度</t>
    <rPh sb="0" eb="2">
      <t>ジンコウ</t>
    </rPh>
    <rPh sb="2" eb="4">
      <t>ミツド</t>
    </rPh>
    <phoneticPr fontId="25"/>
  </si>
  <si>
    <t>※他市区町村に従業・通学で、従業地・通学地「不詳」</t>
    <phoneticPr fontId="25"/>
  </si>
  <si>
    <t>　　　　　12月</t>
    <rPh sb="7" eb="8">
      <t>ガツ</t>
    </rPh>
    <phoneticPr fontId="25"/>
  </si>
  <si>
    <t>　　　　　　2月</t>
    <phoneticPr fontId="25"/>
  </si>
  <si>
    <t>　　　12年</t>
    <rPh sb="5" eb="6">
      <t>ネン</t>
    </rPh>
    <phoneticPr fontId="25"/>
  </si>
  <si>
    <t xml:space="preserve">      諫早市</t>
    <phoneticPr fontId="25"/>
  </si>
  <si>
    <t>弥生が丘８丁目</t>
  </si>
  <si>
    <t>年　月</t>
    <rPh sb="0" eb="1">
      <t>ネン</t>
    </rPh>
    <rPh sb="2" eb="3">
      <t>ツキ</t>
    </rPh>
    <phoneticPr fontId="25"/>
  </si>
  <si>
    <t>西新町</t>
  </si>
  <si>
    <t xml:space="preserve">      筑紫野市</t>
    <phoneticPr fontId="25"/>
  </si>
  <si>
    <t>２．人口動態</t>
    <rPh sb="2" eb="4">
      <t>ジンコウ</t>
    </rPh>
    <rPh sb="4" eb="6">
      <t>ドウタイ</t>
    </rPh>
    <phoneticPr fontId="25"/>
  </si>
  <si>
    <t>古賀町</t>
  </si>
  <si>
    <t>男</t>
    <rPh sb="0" eb="1">
      <t>オトコ</t>
    </rPh>
    <phoneticPr fontId="25"/>
  </si>
  <si>
    <t>立石町</t>
  </si>
  <si>
    <t>出生</t>
    <rPh sb="0" eb="2">
      <t>シュッセイ</t>
    </rPh>
    <phoneticPr fontId="25"/>
  </si>
  <si>
    <t>第3次産業</t>
    <rPh sb="0" eb="1">
      <t>ダイ</t>
    </rPh>
    <rPh sb="2" eb="3">
      <t>ジ</t>
    </rPh>
    <rPh sb="3" eb="5">
      <t>サンギョウ</t>
    </rPh>
    <phoneticPr fontId="25"/>
  </si>
  <si>
    <t>　　　55年</t>
  </si>
  <si>
    <t xml:space="preserve">      須恵町</t>
    <phoneticPr fontId="25"/>
  </si>
  <si>
    <t>0～14歳</t>
    <rPh sb="4" eb="5">
      <t>サイ</t>
    </rPh>
    <phoneticPr fontId="25"/>
  </si>
  <si>
    <t>就業者及び通学者数</t>
    <rPh sb="0" eb="3">
      <t>シュウギョウシャ</t>
    </rPh>
    <rPh sb="3" eb="4">
      <t>オヨ</t>
    </rPh>
    <rPh sb="5" eb="8">
      <t>ツウガクシャ</t>
    </rPh>
    <rPh sb="8" eb="9">
      <t>スウ</t>
    </rPh>
    <phoneticPr fontId="25"/>
  </si>
  <si>
    <t>2年</t>
    <rPh sb="0" eb="2">
      <t>２ネン</t>
    </rPh>
    <phoneticPr fontId="25"/>
  </si>
  <si>
    <t>　　　25年</t>
  </si>
  <si>
    <t>水屋町</t>
  </si>
  <si>
    <t xml:space="preserve">      みやき町</t>
  </si>
  <si>
    <t>田代上町</t>
  </si>
  <si>
    <t>卸売業・小売業</t>
    <rPh sb="0" eb="2">
      <t>オロシウ</t>
    </rPh>
    <rPh sb="2" eb="3">
      <t>ギョウ</t>
    </rPh>
    <rPh sb="4" eb="6">
      <t>コウリ</t>
    </rPh>
    <rPh sb="6" eb="7">
      <t>ギョウ</t>
    </rPh>
    <phoneticPr fontId="25"/>
  </si>
  <si>
    <t>下野町</t>
  </si>
  <si>
    <t>土井町</t>
  </si>
  <si>
    <t xml:space="preserve">      福岡市</t>
    <phoneticPr fontId="25"/>
  </si>
  <si>
    <t>平成 2年</t>
    <rPh sb="0" eb="2">
      <t>ヘイセイ</t>
    </rPh>
    <rPh sb="4" eb="5">
      <t>ネン</t>
    </rPh>
    <phoneticPr fontId="25"/>
  </si>
  <si>
    <t>轟木町</t>
  </si>
  <si>
    <t>山都町</t>
  </si>
  <si>
    <t>常住
人口</t>
    <rPh sb="0" eb="2">
      <t>ジョウジュウ</t>
    </rPh>
    <rPh sb="3" eb="5">
      <t>ジンコウ</t>
    </rPh>
    <phoneticPr fontId="25"/>
  </si>
  <si>
    <t xml:space="preserve">      山鹿市</t>
    <phoneticPr fontId="25"/>
  </si>
  <si>
    <t xml:space="preserve">      宗像市</t>
    <phoneticPr fontId="25"/>
  </si>
  <si>
    <t>東町２丁目</t>
  </si>
  <si>
    <t>第18回 国勢調査</t>
    <rPh sb="0" eb="1">
      <t>ダイ</t>
    </rPh>
    <rPh sb="3" eb="4">
      <t>カイ</t>
    </rPh>
    <rPh sb="5" eb="7">
      <t>コクセイ</t>
    </rPh>
    <rPh sb="7" eb="9">
      <t>チョウサ</t>
    </rPh>
    <phoneticPr fontId="25"/>
  </si>
  <si>
    <t>平成17年</t>
  </si>
  <si>
    <t>当市で就業する者</t>
    <rPh sb="0" eb="2">
      <t>トウシ</t>
    </rPh>
    <rPh sb="3" eb="5">
      <t>シュウギョウ</t>
    </rPh>
    <rPh sb="7" eb="8">
      <t>モノ</t>
    </rPh>
    <phoneticPr fontId="25"/>
  </si>
  <si>
    <t>幸津町</t>
  </si>
  <si>
    <t xml:space="preserve">      基山町</t>
  </si>
  <si>
    <t>平成7年</t>
    <rPh sb="0" eb="2">
      <t>ヘイセイ</t>
    </rPh>
    <rPh sb="3" eb="4">
      <t>ネン</t>
    </rPh>
    <phoneticPr fontId="25"/>
  </si>
  <si>
    <t>60年</t>
    <rPh sb="0" eb="3">
      <t>６０ネン</t>
    </rPh>
    <phoneticPr fontId="25"/>
  </si>
  <si>
    <t>市制施行（4月1日現在）</t>
    <rPh sb="0" eb="2">
      <t>シセイ</t>
    </rPh>
    <rPh sb="2" eb="4">
      <t>セコウ</t>
    </rPh>
    <rPh sb="6" eb="7">
      <t>ガツ</t>
    </rPh>
    <rPh sb="8" eb="9">
      <t>ニチ</t>
    </rPh>
    <rPh sb="9" eb="11">
      <t>ゲンザイ</t>
    </rPh>
    <phoneticPr fontId="25"/>
  </si>
  <si>
    <t>三島町</t>
  </si>
  <si>
    <t xml:space="preserve">      玉名市</t>
    <phoneticPr fontId="25"/>
  </si>
  <si>
    <t>本通町１丁目</t>
  </si>
  <si>
    <t xml:space="preserve">      那珂川町</t>
    <phoneticPr fontId="25"/>
  </si>
  <si>
    <t>流　入
超過数</t>
    <rPh sb="0" eb="3">
      <t>リュウニュウ</t>
    </rPh>
    <rPh sb="4" eb="6">
      <t>チョウカ</t>
    </rPh>
    <rPh sb="6" eb="7">
      <t>スウ</t>
    </rPh>
    <phoneticPr fontId="25"/>
  </si>
  <si>
    <t>田代大官町</t>
  </si>
  <si>
    <t>　　　60年</t>
  </si>
  <si>
    <t>総　　　　　　　　数</t>
    <rPh sb="0" eb="10">
      <t>ソウスウ</t>
    </rPh>
    <phoneticPr fontId="25"/>
  </si>
  <si>
    <t>全体に占める割合</t>
    <rPh sb="0" eb="2">
      <t>ゼンタイ</t>
    </rPh>
    <rPh sb="3" eb="4">
      <t>シ</t>
    </rPh>
    <rPh sb="6" eb="8">
      <t>ワリアイ</t>
    </rPh>
    <phoneticPr fontId="25"/>
  </si>
  <si>
    <t>当市で通学する者</t>
    <rPh sb="0" eb="2">
      <t>トウシ</t>
    </rPh>
    <rPh sb="3" eb="5">
      <t>ツウガク</t>
    </rPh>
    <rPh sb="7" eb="8">
      <t>モノ</t>
    </rPh>
    <phoneticPr fontId="25"/>
  </si>
  <si>
    <t xml:space="preserve">      朝倉市</t>
    <phoneticPr fontId="25"/>
  </si>
  <si>
    <t>古野町</t>
  </si>
  <si>
    <t>　　　　　　7月</t>
    <rPh sb="7" eb="8">
      <t>ガツ</t>
    </rPh>
    <phoneticPr fontId="25"/>
  </si>
  <si>
    <t xml:space="preserve">      柳川市</t>
    <phoneticPr fontId="25"/>
  </si>
  <si>
    <t>牛原町</t>
  </si>
  <si>
    <t>前田町</t>
  </si>
  <si>
    <t xml:space="preserve">      八女市</t>
    <phoneticPr fontId="25"/>
  </si>
  <si>
    <t xml:space="preserve">      新宮町</t>
    <phoneticPr fontId="25"/>
  </si>
  <si>
    <t xml:space="preserve">      上峰町</t>
  </si>
  <si>
    <t>　　　　　　4月</t>
    <phoneticPr fontId="25"/>
  </si>
  <si>
    <t>平成27年</t>
    <rPh sb="0" eb="2">
      <t>ヘイセイ</t>
    </rPh>
    <rPh sb="4" eb="5">
      <t>ネン</t>
    </rPh>
    <phoneticPr fontId="25"/>
  </si>
  <si>
    <t>産業</t>
    <rPh sb="0" eb="2">
      <t>サンギョウ</t>
    </rPh>
    <phoneticPr fontId="25"/>
  </si>
  <si>
    <t xml:space="preserve">      唐津市</t>
  </si>
  <si>
    <t>30～34</t>
    <phoneticPr fontId="25"/>
  </si>
  <si>
    <t>昼間
人口</t>
    <rPh sb="0" eb="2">
      <t>チュウカン</t>
    </rPh>
    <rPh sb="3" eb="5">
      <t>ジンコウ</t>
    </rPh>
    <phoneticPr fontId="25"/>
  </si>
  <si>
    <t>50～54</t>
    <phoneticPr fontId="25"/>
  </si>
  <si>
    <t>22年</t>
    <rPh sb="2" eb="3">
      <t>ネン</t>
    </rPh>
    <phoneticPr fontId="25"/>
  </si>
  <si>
    <t>12年</t>
    <rPh sb="0" eb="3">
      <t>１２ネン</t>
    </rPh>
    <phoneticPr fontId="25"/>
  </si>
  <si>
    <t>世　帯　数</t>
    <rPh sb="0" eb="5">
      <t>セタイスウ</t>
    </rPh>
    <phoneticPr fontId="25"/>
  </si>
  <si>
    <t>儀徳町</t>
  </si>
  <si>
    <t>田代新町</t>
  </si>
  <si>
    <t xml:space="preserve">      小城市</t>
  </si>
  <si>
    <t>養父町</t>
  </si>
  <si>
    <t>総数</t>
    <rPh sb="0" eb="2">
      <t>ソウスウ</t>
    </rPh>
    <phoneticPr fontId="25"/>
  </si>
  <si>
    <t xml:space="preserve">      福津市</t>
    <phoneticPr fontId="25"/>
  </si>
  <si>
    <t>宿町</t>
  </si>
  <si>
    <t>35～39</t>
    <phoneticPr fontId="25"/>
  </si>
  <si>
    <t>加藤田町３丁目</t>
  </si>
  <si>
    <t>-</t>
  </si>
  <si>
    <t>あさひ新町</t>
  </si>
  <si>
    <t>蔵上町</t>
  </si>
  <si>
    <t>総　数</t>
    <rPh sb="0" eb="3">
      <t>ソウスウ</t>
    </rPh>
    <phoneticPr fontId="25"/>
  </si>
  <si>
    <t xml:space="preserve">      嘉麻市</t>
    <phoneticPr fontId="25"/>
  </si>
  <si>
    <t>自然動態</t>
    <rPh sb="0" eb="2">
      <t>シゼン</t>
    </rPh>
    <rPh sb="2" eb="4">
      <t>ドウタイ</t>
    </rPh>
    <phoneticPr fontId="25"/>
  </si>
  <si>
    <t>大正 9年</t>
    <rPh sb="0" eb="2">
      <t>タイショウ</t>
    </rPh>
    <rPh sb="4" eb="5">
      <t>ネン</t>
    </rPh>
    <phoneticPr fontId="25"/>
  </si>
  <si>
    <t>昭和 5年</t>
    <rPh sb="0" eb="2">
      <t>ショウワ</t>
    </rPh>
    <rPh sb="4" eb="5">
      <t>ネン</t>
    </rPh>
    <phoneticPr fontId="25"/>
  </si>
  <si>
    <t>萱方町</t>
  </si>
  <si>
    <t xml:space="preserve">      みやま市</t>
    <phoneticPr fontId="25"/>
  </si>
  <si>
    <t>第3回 国勢調査</t>
    <rPh sb="0" eb="1">
      <t>ダイ</t>
    </rPh>
    <rPh sb="2" eb="3">
      <t>カイ</t>
    </rPh>
    <rPh sb="4" eb="6">
      <t>コクセイ</t>
    </rPh>
    <rPh sb="6" eb="8">
      <t>チョウサ</t>
    </rPh>
    <phoneticPr fontId="25"/>
  </si>
  <si>
    <t>今泉町</t>
  </si>
  <si>
    <t>10～14</t>
    <phoneticPr fontId="25"/>
  </si>
  <si>
    <t>元町</t>
  </si>
  <si>
    <t>－</t>
  </si>
  <si>
    <t>（単位：人）</t>
    <rPh sb="1" eb="3">
      <t>タンイ</t>
    </rPh>
    <rPh sb="4" eb="5">
      <t>ニン</t>
    </rPh>
    <phoneticPr fontId="25"/>
  </si>
  <si>
    <t>第2次産業</t>
    <rPh sb="0" eb="1">
      <t>ダイ</t>
    </rPh>
    <rPh sb="2" eb="3">
      <t>ジ</t>
    </rPh>
    <rPh sb="3" eb="5">
      <t>サンギョウ</t>
    </rPh>
    <phoneticPr fontId="25"/>
  </si>
  <si>
    <t>うち他
市町村
へ　の
流出者</t>
    <rPh sb="2" eb="3">
      <t>タ</t>
    </rPh>
    <rPh sb="4" eb="7">
      <t>シチョウソン</t>
    </rPh>
    <rPh sb="12" eb="14">
      <t>リュウシュツ</t>
    </rPh>
    <rPh sb="14" eb="15">
      <t>シャ</t>
    </rPh>
    <phoneticPr fontId="25"/>
  </si>
  <si>
    <t>河内町貝方</t>
  </si>
  <si>
    <t>備　　　　　考</t>
    <rPh sb="0" eb="1">
      <t>ソナエ</t>
    </rPh>
    <rPh sb="6" eb="7">
      <t>コウ</t>
    </rPh>
    <phoneticPr fontId="25"/>
  </si>
  <si>
    <t>割合</t>
    <rPh sb="0" eb="2">
      <t>ワリアイ</t>
    </rPh>
    <phoneticPr fontId="25"/>
  </si>
  <si>
    <t>85～89</t>
    <phoneticPr fontId="25"/>
  </si>
  <si>
    <t xml:space="preserve">      鹿児島市</t>
    <phoneticPr fontId="25"/>
  </si>
  <si>
    <t xml:space="preserve">      合志市</t>
    <phoneticPr fontId="25"/>
  </si>
  <si>
    <t>漁業・水産養殖業</t>
    <rPh sb="0" eb="2">
      <t>ギョギョウ</t>
    </rPh>
    <rPh sb="3" eb="5">
      <t>スイサン</t>
    </rPh>
    <rPh sb="5" eb="7">
      <t>ヨウショク</t>
    </rPh>
    <rPh sb="7" eb="8">
      <t>ギョウ</t>
    </rPh>
    <phoneticPr fontId="25"/>
  </si>
  <si>
    <t>１０．産業（大分類）別15歳以上就業人口の推移</t>
    <rPh sb="3" eb="5">
      <t>サンギョウ</t>
    </rPh>
    <rPh sb="6" eb="9">
      <t>ダイブンルイ</t>
    </rPh>
    <rPh sb="10" eb="11">
      <t>ベツ</t>
    </rPh>
    <rPh sb="13" eb="14">
      <t>サイ</t>
    </rPh>
    <rPh sb="14" eb="16">
      <t>イジョウ</t>
    </rPh>
    <rPh sb="16" eb="18">
      <t>シュウギョウ</t>
    </rPh>
    <rPh sb="18" eb="20">
      <t>ジンコウ</t>
    </rPh>
    <rPh sb="21" eb="23">
      <t>スイイ</t>
    </rPh>
    <phoneticPr fontId="25"/>
  </si>
  <si>
    <t>加藤田町１丁目</t>
  </si>
  <si>
    <t xml:space="preserve">      小郡市</t>
    <phoneticPr fontId="25"/>
  </si>
  <si>
    <t>面積</t>
    <rPh sb="0" eb="2">
      <t>メンセキ</t>
    </rPh>
    <phoneticPr fontId="25"/>
  </si>
  <si>
    <t>年齢</t>
    <rPh sb="0" eb="2">
      <t>ネンレイ</t>
    </rPh>
    <phoneticPr fontId="25"/>
  </si>
  <si>
    <t>河内町横井</t>
  </si>
  <si>
    <t xml:space="preserve">      宮崎市</t>
    <phoneticPr fontId="25"/>
  </si>
  <si>
    <t xml:space="preserve">      熊本市</t>
    <phoneticPr fontId="25"/>
  </si>
  <si>
    <t>80～84</t>
    <phoneticPr fontId="25"/>
  </si>
  <si>
    <t xml:space="preserve">      伊万里市</t>
  </si>
  <si>
    <t>昭和60年</t>
    <rPh sb="0" eb="2">
      <t>ショウワ</t>
    </rPh>
    <rPh sb="4" eb="5">
      <t>ネン</t>
    </rPh>
    <phoneticPr fontId="25"/>
  </si>
  <si>
    <t>第9回 国勢調査</t>
    <rPh sb="0" eb="1">
      <t>ダイ</t>
    </rPh>
    <rPh sb="2" eb="3">
      <t>カイ</t>
    </rPh>
    <rPh sb="4" eb="6">
      <t>コクセイ</t>
    </rPh>
    <rPh sb="6" eb="8">
      <t>チョウサ</t>
    </rPh>
    <phoneticPr fontId="25"/>
  </si>
  <si>
    <t>20～24</t>
    <phoneticPr fontId="25"/>
  </si>
  <si>
    <t>サービス業</t>
    <rPh sb="4" eb="5">
      <t>ギョウ</t>
    </rPh>
    <phoneticPr fontId="25"/>
  </si>
  <si>
    <t>金融・保険業</t>
    <rPh sb="0" eb="2">
      <t>キンユウ</t>
    </rPh>
    <rPh sb="3" eb="6">
      <t>ホケンギョウ</t>
    </rPh>
    <phoneticPr fontId="25"/>
  </si>
  <si>
    <t xml:space="preserve">      佐世保市</t>
    <phoneticPr fontId="25"/>
  </si>
  <si>
    <t>【不詳】※</t>
    <rPh sb="1" eb="3">
      <t>フショウ</t>
    </rPh>
    <phoneticPr fontId="25"/>
  </si>
  <si>
    <t>平田町</t>
  </si>
  <si>
    <t>田代本町</t>
  </si>
  <si>
    <t>分類不能の産業</t>
    <rPh sb="0" eb="2">
      <t>ブンルイ</t>
    </rPh>
    <rPh sb="2" eb="4">
      <t>フノウ</t>
    </rPh>
    <rPh sb="5" eb="7">
      <t>サンギョウ</t>
    </rPh>
    <phoneticPr fontId="25"/>
  </si>
  <si>
    <t>　　　17年</t>
    <rPh sb="5" eb="6">
      <t>ネン</t>
    </rPh>
    <phoneticPr fontId="25"/>
  </si>
  <si>
    <t xml:space="preserve">      太宰府市</t>
    <phoneticPr fontId="25"/>
  </si>
  <si>
    <t>電気・ガス・水道・熱供給業</t>
    <rPh sb="0" eb="2">
      <t>デンキ</t>
    </rPh>
    <rPh sb="6" eb="8">
      <t>スイドウ</t>
    </rPh>
    <rPh sb="9" eb="10">
      <t>ネツ</t>
    </rPh>
    <rPh sb="10" eb="12">
      <t>キョウキュウ</t>
    </rPh>
    <rPh sb="12" eb="13">
      <t>ギョウ</t>
    </rPh>
    <phoneticPr fontId="25"/>
  </si>
  <si>
    <t>第2回 国勢調査</t>
    <rPh sb="0" eb="1">
      <t>ダイ</t>
    </rPh>
    <rPh sb="2" eb="3">
      <t>カイ</t>
    </rPh>
    <rPh sb="4" eb="6">
      <t>コクセイ</t>
    </rPh>
    <rPh sb="6" eb="8">
      <t>チョウサ</t>
    </rPh>
    <phoneticPr fontId="25"/>
  </si>
  <si>
    <t>計</t>
    <rPh sb="0" eb="1">
      <t>ケイ</t>
    </rPh>
    <phoneticPr fontId="25"/>
  </si>
  <si>
    <t>林業・狩猟業</t>
    <rPh sb="0" eb="2">
      <t>リンギョウ</t>
    </rPh>
    <rPh sb="3" eb="4">
      <t>カリ</t>
    </rPh>
    <rPh sb="4" eb="5">
      <t>リョウ</t>
    </rPh>
    <rPh sb="5" eb="6">
      <t>ギョウ</t>
    </rPh>
    <phoneticPr fontId="25"/>
  </si>
  <si>
    <t>本町２丁目</t>
  </si>
  <si>
    <t xml:space="preserve">      八代市</t>
    <phoneticPr fontId="25"/>
  </si>
  <si>
    <t>国</t>
    <rPh sb="0" eb="1">
      <t>クニ</t>
    </rPh>
    <phoneticPr fontId="25"/>
  </si>
  <si>
    <t>原町</t>
  </si>
  <si>
    <t>弥生が丘５丁目</t>
  </si>
  <si>
    <t>江島町</t>
  </si>
  <si>
    <t>※（）内は15歳以上</t>
    <phoneticPr fontId="25"/>
  </si>
  <si>
    <t>年齢不詳</t>
    <rPh sb="0" eb="2">
      <t>ネンレイ</t>
    </rPh>
    <rPh sb="2" eb="4">
      <t>フショウ</t>
    </rPh>
    <phoneticPr fontId="25"/>
  </si>
  <si>
    <t>40～44</t>
    <phoneticPr fontId="25"/>
  </si>
  <si>
    <t>鳥栖市
に就業
及び通
学する
者総数</t>
    <rPh sb="0" eb="3">
      <t>トスシ</t>
    </rPh>
    <rPh sb="5" eb="7">
      <t>シュウギョウ</t>
    </rPh>
    <rPh sb="8" eb="9">
      <t>オヨ</t>
    </rPh>
    <rPh sb="10" eb="13">
      <t>ツウガク</t>
    </rPh>
    <rPh sb="16" eb="17">
      <t>モノ</t>
    </rPh>
    <rPh sb="17" eb="19">
      <t>ソウスウ</t>
    </rPh>
    <phoneticPr fontId="25"/>
  </si>
  <si>
    <t>曽根崎町</t>
  </si>
  <si>
    <t>人</t>
    <rPh sb="0" eb="1">
      <t>ヒト</t>
    </rPh>
    <phoneticPr fontId="25"/>
  </si>
  <si>
    <t>平成12年</t>
    <rPh sb="0" eb="2">
      <t>ヘイセイ</t>
    </rPh>
    <rPh sb="4" eb="5">
      <t>ネン</t>
    </rPh>
    <phoneticPr fontId="25"/>
  </si>
  <si>
    <t>他市町村への通勤通学者（流出）</t>
    <rPh sb="0" eb="1">
      <t>タ</t>
    </rPh>
    <rPh sb="1" eb="4">
      <t>シチョウソン</t>
    </rPh>
    <rPh sb="6" eb="8">
      <t>ツウキン</t>
    </rPh>
    <rPh sb="8" eb="10">
      <t>ツウガク</t>
    </rPh>
    <rPh sb="10" eb="11">
      <t>シャ</t>
    </rPh>
    <rPh sb="12" eb="14">
      <t>リュウシュツ</t>
    </rPh>
    <phoneticPr fontId="25"/>
  </si>
  <si>
    <t>弥生が丘７丁目</t>
  </si>
  <si>
    <t xml:space="preserve">      直方市</t>
    <phoneticPr fontId="25"/>
  </si>
  <si>
    <t>河内町転石</t>
  </si>
  <si>
    <t>人　　　口</t>
    <rPh sb="0" eb="1">
      <t>ヒト</t>
    </rPh>
    <rPh sb="4" eb="5">
      <t>クチ</t>
    </rPh>
    <phoneticPr fontId="25"/>
  </si>
  <si>
    <t>弥生が丘１丁目</t>
  </si>
  <si>
    <t>真木町</t>
  </si>
  <si>
    <t>今町</t>
  </si>
  <si>
    <t>１．人口の推移</t>
    <rPh sb="2" eb="4">
      <t>ジンコウ</t>
    </rPh>
    <rPh sb="5" eb="7">
      <t>スイイ</t>
    </rPh>
    <phoneticPr fontId="25"/>
  </si>
  <si>
    <t>65歳以上</t>
    <rPh sb="2" eb="3">
      <t>サイ</t>
    </rPh>
    <rPh sb="3" eb="5">
      <t>イジョウ</t>
    </rPh>
    <phoneticPr fontId="25"/>
  </si>
  <si>
    <t xml:space="preserve">      大川市</t>
    <phoneticPr fontId="25"/>
  </si>
  <si>
    <t xml:space="preserve">      大町町</t>
  </si>
  <si>
    <t>農業</t>
    <rPh sb="0" eb="2">
      <t>ノウギョウ</t>
    </rPh>
    <phoneticPr fontId="25"/>
  </si>
  <si>
    <t>　　　15年</t>
    <rPh sb="5" eb="6">
      <t>ネン</t>
    </rPh>
    <phoneticPr fontId="25"/>
  </si>
  <si>
    <t xml:space="preserve">      大村市</t>
    <phoneticPr fontId="25"/>
  </si>
  <si>
    <t>秋葉町３丁目</t>
  </si>
  <si>
    <t>　　　　　11月</t>
    <phoneticPr fontId="25"/>
  </si>
  <si>
    <t>三島町田出島</t>
  </si>
  <si>
    <t xml:space="preserve">      吉野ヶ里町</t>
  </si>
  <si>
    <t>第16回 国勢調査</t>
    <rPh sb="0" eb="1">
      <t>ダイ</t>
    </rPh>
    <rPh sb="3" eb="4">
      <t>カイ</t>
    </rPh>
    <rPh sb="5" eb="7">
      <t>コクセイ</t>
    </rPh>
    <rPh sb="7" eb="9">
      <t>チョウサ</t>
    </rPh>
    <phoneticPr fontId="25"/>
  </si>
  <si>
    <t>平成17年</t>
    <rPh sb="0" eb="2">
      <t>ヘイセイ</t>
    </rPh>
    <rPh sb="4" eb="5">
      <t>ネン</t>
    </rPh>
    <phoneticPr fontId="25"/>
  </si>
  <si>
    <t>他市町村からの通勤通学者（流入）</t>
    <rPh sb="0" eb="1">
      <t>タ</t>
    </rPh>
    <rPh sb="1" eb="4">
      <t>シチョウソン</t>
    </rPh>
    <rPh sb="7" eb="9">
      <t>ツウキン</t>
    </rPh>
    <rPh sb="9" eb="11">
      <t>ツウガク</t>
    </rPh>
    <rPh sb="11" eb="12">
      <t>シャ</t>
    </rPh>
    <rPh sb="13" eb="15">
      <t>リュウニュウ</t>
    </rPh>
    <phoneticPr fontId="25"/>
  </si>
  <si>
    <t xml:space="preserve">      有田町</t>
  </si>
  <si>
    <t>年　次</t>
    <rPh sb="0" eb="3">
      <t>ネンジ</t>
    </rPh>
    <phoneticPr fontId="25"/>
  </si>
  <si>
    <t>流入
超過
数（△
流出）</t>
    <rPh sb="0" eb="2">
      <t>リュウニュウ</t>
    </rPh>
    <rPh sb="3" eb="5">
      <t>チョウカ</t>
    </rPh>
    <rPh sb="6" eb="7">
      <t>スウ</t>
    </rPh>
    <rPh sb="10" eb="12">
      <t>リュウシュツ</t>
    </rPh>
    <phoneticPr fontId="25"/>
  </si>
  <si>
    <t>蔵上２丁目</t>
  </si>
  <si>
    <t xml:space="preserve">      北九州市</t>
    <phoneticPr fontId="25"/>
  </si>
  <si>
    <t>第12回 国勢調査</t>
    <rPh sb="0" eb="1">
      <t>ダイ</t>
    </rPh>
    <rPh sb="3" eb="4">
      <t>カイ</t>
    </rPh>
    <rPh sb="5" eb="7">
      <t>コクセイ</t>
    </rPh>
    <rPh sb="7" eb="9">
      <t>チョウサ</t>
    </rPh>
    <phoneticPr fontId="25"/>
  </si>
  <si>
    <t>※人口集中地区は、市町村の区域内で人口密度の高い基本単位区（原則として人口密度が１平方キロ当たり 4,000人以上）が接して、その人口が5,000人以上となる地域をいう。</t>
    <rPh sb="1" eb="3">
      <t>ジンコウ</t>
    </rPh>
    <rPh sb="3" eb="5">
      <t>シュウチュウ</t>
    </rPh>
    <rPh sb="5" eb="7">
      <t>チク</t>
    </rPh>
    <rPh sb="9" eb="12">
      <t>シチョウソン</t>
    </rPh>
    <rPh sb="13" eb="16">
      <t>クイキナイ</t>
    </rPh>
    <rPh sb="17" eb="19">
      <t>ジンコウ</t>
    </rPh>
    <rPh sb="19" eb="21">
      <t>ミツド</t>
    </rPh>
    <rPh sb="22" eb="23">
      <t>タカ</t>
    </rPh>
    <rPh sb="24" eb="26">
      <t>キホン</t>
    </rPh>
    <rPh sb="26" eb="28">
      <t>タンイ</t>
    </rPh>
    <rPh sb="28" eb="29">
      <t>ク</t>
    </rPh>
    <rPh sb="30" eb="32">
      <t>ゲンソク</t>
    </rPh>
    <rPh sb="35" eb="37">
      <t>ジンコウ</t>
    </rPh>
    <rPh sb="37" eb="39">
      <t>ミツド</t>
    </rPh>
    <rPh sb="41" eb="43">
      <t>ヘイホウ</t>
    </rPh>
    <rPh sb="45" eb="46">
      <t>ア</t>
    </rPh>
    <rPh sb="54" eb="55">
      <t>ニン</t>
    </rPh>
    <rPh sb="55" eb="57">
      <t>イジョウ</t>
    </rPh>
    <rPh sb="59" eb="60">
      <t>セッ</t>
    </rPh>
    <rPh sb="65" eb="67">
      <t>ジンコウ</t>
    </rPh>
    <rPh sb="73" eb="74">
      <t>ニン</t>
    </rPh>
    <rPh sb="74" eb="76">
      <t>イジョウ</t>
    </rPh>
    <rPh sb="79" eb="81">
      <t>チイキ</t>
    </rPh>
    <phoneticPr fontId="25"/>
  </si>
  <si>
    <t>秋葉町１丁目</t>
  </si>
  <si>
    <t xml:space="preserve">      篠栗町</t>
    <phoneticPr fontId="25"/>
  </si>
  <si>
    <t>60～64</t>
    <phoneticPr fontId="25"/>
  </si>
  <si>
    <t>村田町</t>
  </si>
  <si>
    <t>建設業</t>
    <rPh sb="0" eb="3">
      <t>ケンセツギョウ</t>
    </rPh>
    <phoneticPr fontId="25"/>
  </si>
  <si>
    <t>大正町</t>
  </si>
  <si>
    <t>本通町２丁目</t>
  </si>
  <si>
    <t>　　　40年</t>
  </si>
  <si>
    <t>河内町</t>
  </si>
  <si>
    <t>　　　30年</t>
    <rPh sb="5" eb="6">
      <t>ネン</t>
    </rPh>
    <phoneticPr fontId="25"/>
  </si>
  <si>
    <t>安楽寺町</t>
  </si>
  <si>
    <t>神辺町</t>
  </si>
  <si>
    <t xml:space="preserve">      神埼市</t>
  </si>
  <si>
    <t>　　　22年</t>
    <rPh sb="5" eb="6">
      <t>ネン</t>
    </rPh>
    <phoneticPr fontId="25"/>
  </si>
  <si>
    <t>加藤田町２丁目</t>
  </si>
  <si>
    <t>第17回 国勢調査</t>
    <rPh sb="0" eb="1">
      <t>ダイ</t>
    </rPh>
    <rPh sb="3" eb="4">
      <t>カイ</t>
    </rPh>
    <rPh sb="5" eb="7">
      <t>コクセイ</t>
    </rPh>
    <rPh sb="7" eb="9">
      <t>チョウサ</t>
    </rPh>
    <phoneticPr fontId="25"/>
  </si>
  <si>
    <t>年次</t>
    <rPh sb="0" eb="2">
      <t>ネンジ</t>
    </rPh>
    <phoneticPr fontId="25"/>
  </si>
  <si>
    <t>資料：市市民課「世帯数、年齢別リスト」</t>
    <rPh sb="0" eb="2">
      <t>シリョウ</t>
    </rPh>
    <rPh sb="3" eb="4">
      <t>シ</t>
    </rPh>
    <rPh sb="4" eb="7">
      <t>シミンカ</t>
    </rPh>
    <rPh sb="8" eb="11">
      <t>セタイスウ</t>
    </rPh>
    <rPh sb="12" eb="14">
      <t>ネンレイ</t>
    </rPh>
    <rPh sb="14" eb="15">
      <t>ベツ</t>
    </rPh>
    <phoneticPr fontId="25"/>
  </si>
  <si>
    <t>本鳥栖町</t>
  </si>
  <si>
    <t>飯田町</t>
  </si>
  <si>
    <t>（100.0％）</t>
    <phoneticPr fontId="25"/>
  </si>
  <si>
    <t>　　　50年</t>
  </si>
  <si>
    <t>西田町</t>
  </si>
  <si>
    <t>50年</t>
    <rPh sb="2" eb="3">
      <t>ネン</t>
    </rPh>
    <phoneticPr fontId="25"/>
  </si>
  <si>
    <t>5～9</t>
    <phoneticPr fontId="25"/>
  </si>
  <si>
    <t>〔女〕</t>
    <rPh sb="1" eb="2">
      <t>オンナ</t>
    </rPh>
    <phoneticPr fontId="25"/>
  </si>
  <si>
    <t xml:space="preserve">      筑後市</t>
    <phoneticPr fontId="25"/>
  </si>
  <si>
    <t>（単位：人，％）</t>
    <rPh sb="1" eb="3">
      <t>タンイ</t>
    </rPh>
    <rPh sb="4" eb="5">
      <t>ニン</t>
    </rPh>
    <phoneticPr fontId="25"/>
  </si>
  <si>
    <t>（単位：世帯，人）</t>
    <rPh sb="1" eb="3">
      <t>タンイ</t>
    </rPh>
    <rPh sb="4" eb="6">
      <t>セタイ</t>
    </rPh>
    <rPh sb="7" eb="8">
      <t>ニン</t>
    </rPh>
    <phoneticPr fontId="25"/>
  </si>
  <si>
    <t>幡崎町</t>
  </si>
  <si>
    <t>第1次産業</t>
    <rPh sb="0" eb="1">
      <t>ダイ</t>
    </rPh>
    <rPh sb="2" eb="3">
      <t>ジ</t>
    </rPh>
    <rPh sb="3" eb="5">
      <t>サンギョウ</t>
    </rPh>
    <phoneticPr fontId="25"/>
  </si>
  <si>
    <t>三島町不動島</t>
  </si>
  <si>
    <t>高田町</t>
  </si>
  <si>
    <t>田代外町</t>
  </si>
  <si>
    <t>　　　10年</t>
    <rPh sb="5" eb="6">
      <t>ネン</t>
    </rPh>
    <phoneticPr fontId="25"/>
  </si>
  <si>
    <t>90～94</t>
    <phoneticPr fontId="25"/>
  </si>
  <si>
    <t>　　　 7年</t>
    <rPh sb="5" eb="6">
      <t>ネン</t>
    </rPh>
    <phoneticPr fontId="25"/>
  </si>
  <si>
    <t>70～74</t>
    <phoneticPr fontId="25"/>
  </si>
  <si>
    <t>弥生が丘４丁目</t>
  </si>
  <si>
    <t xml:space="preserve">      大野城市</t>
    <phoneticPr fontId="25"/>
  </si>
  <si>
    <t>45年</t>
    <rPh sb="2" eb="3">
      <t>ネン</t>
    </rPh>
    <phoneticPr fontId="25"/>
  </si>
  <si>
    <t>昭和</t>
    <rPh sb="0" eb="2">
      <t>ショウワ</t>
    </rPh>
    <phoneticPr fontId="25"/>
  </si>
  <si>
    <t>第7回 国勢調査</t>
    <rPh sb="0" eb="1">
      <t>ダイ</t>
    </rPh>
    <rPh sb="2" eb="3">
      <t>カイ</t>
    </rPh>
    <rPh sb="4" eb="6">
      <t>コクセイ</t>
    </rPh>
    <rPh sb="6" eb="8">
      <t>チョウサ</t>
    </rPh>
    <phoneticPr fontId="25"/>
  </si>
  <si>
    <t>人/ｋ㎡</t>
    <rPh sb="0" eb="1">
      <t>ヒト</t>
    </rPh>
    <phoneticPr fontId="25"/>
  </si>
  <si>
    <t xml:space="preserve">      久留米市</t>
    <phoneticPr fontId="25"/>
  </si>
  <si>
    <t>柚比町</t>
  </si>
  <si>
    <t xml:space="preserve">      宮若市</t>
    <phoneticPr fontId="25"/>
  </si>
  <si>
    <t>　　　　　　8月</t>
    <rPh sb="7" eb="8">
      <t>ガツ</t>
    </rPh>
    <phoneticPr fontId="25"/>
  </si>
  <si>
    <t>昭和50年</t>
    <rPh sb="0" eb="2">
      <t>ショウワ</t>
    </rPh>
    <rPh sb="4" eb="5">
      <t>ネン</t>
    </rPh>
    <phoneticPr fontId="25"/>
  </si>
  <si>
    <t>県外</t>
    <rPh sb="0" eb="2">
      <t>ケンガイ</t>
    </rPh>
    <phoneticPr fontId="25"/>
  </si>
  <si>
    <t>死亡</t>
    <rPh sb="0" eb="2">
      <t>シボウ</t>
    </rPh>
    <phoneticPr fontId="25"/>
  </si>
  <si>
    <t>３．年齢階層別人口構成</t>
    <rPh sb="2" eb="4">
      <t>ネンレイ</t>
    </rPh>
    <rPh sb="4" eb="6">
      <t>カイソウ</t>
    </rPh>
    <rPh sb="6" eb="7">
      <t>ベツ</t>
    </rPh>
    <rPh sb="7" eb="9">
      <t>ジンコウ</t>
    </rPh>
    <rPh sb="9" eb="11">
      <t>コウセイ</t>
    </rPh>
    <phoneticPr fontId="25"/>
  </si>
  <si>
    <t>75～79</t>
    <phoneticPr fontId="25"/>
  </si>
  <si>
    <t>蔵上４丁目</t>
  </si>
  <si>
    <t xml:space="preserve">      大刀洗町</t>
    <phoneticPr fontId="25"/>
  </si>
  <si>
    <t>通学者</t>
    <rPh sb="0" eb="3">
      <t>ツウガクシャ</t>
    </rPh>
    <phoneticPr fontId="25"/>
  </si>
  <si>
    <t>三島町於保里</t>
  </si>
  <si>
    <t>区分</t>
    <rPh sb="0" eb="2">
      <t>クブン</t>
    </rPh>
    <phoneticPr fontId="25"/>
  </si>
  <si>
    <t>原古賀町</t>
  </si>
  <si>
    <t>100歳以上</t>
    <rPh sb="3" eb="4">
      <t>サイ</t>
    </rPh>
    <rPh sb="4" eb="6">
      <t>イジョウ</t>
    </rPh>
    <phoneticPr fontId="25"/>
  </si>
  <si>
    <t xml:space="preserve">      武雄市</t>
  </si>
  <si>
    <t>公務</t>
    <rPh sb="0" eb="2">
      <t>コウム</t>
    </rPh>
    <phoneticPr fontId="25"/>
  </si>
  <si>
    <t>秋葉町２丁目</t>
  </si>
  <si>
    <t>平成</t>
    <rPh sb="0" eb="2">
      <t>ヘイセイ</t>
    </rPh>
    <phoneticPr fontId="25"/>
  </si>
  <si>
    <t>7年</t>
    <rPh sb="0" eb="2">
      <t>７ネン</t>
    </rPh>
    <phoneticPr fontId="25"/>
  </si>
  <si>
    <t>社会動態</t>
    <rPh sb="0" eb="2">
      <t>シャカイ</t>
    </rPh>
    <rPh sb="2" eb="4">
      <t>ドウタイ</t>
    </rPh>
    <phoneticPr fontId="25"/>
  </si>
  <si>
    <t xml:space="preserve">      大牟田市</t>
    <phoneticPr fontId="25"/>
  </si>
  <si>
    <t>東町１丁目</t>
  </si>
  <si>
    <t xml:space="preserve">      筑前町</t>
    <phoneticPr fontId="25"/>
  </si>
  <si>
    <t>鉱業</t>
    <rPh sb="0" eb="2">
      <t>コウギョウ</t>
    </rPh>
    <phoneticPr fontId="25"/>
  </si>
  <si>
    <t xml:space="preserve">      粕屋町</t>
    <phoneticPr fontId="25"/>
  </si>
  <si>
    <t>55年</t>
    <rPh sb="0" eb="3">
      <t>５５ネン</t>
    </rPh>
    <phoneticPr fontId="25"/>
  </si>
  <si>
    <t>田代昌町</t>
  </si>
  <si>
    <t>本町３丁目</t>
  </si>
  <si>
    <t>山浦町</t>
  </si>
  <si>
    <t>第11回 国勢調査</t>
    <rPh sb="0" eb="1">
      <t>ダイ</t>
    </rPh>
    <rPh sb="3" eb="4">
      <t>カイ</t>
    </rPh>
    <rPh sb="5" eb="7">
      <t>コクセイ</t>
    </rPh>
    <rPh sb="7" eb="9">
      <t>チョウサ</t>
    </rPh>
    <phoneticPr fontId="25"/>
  </si>
  <si>
    <t>第10回 国勢調査</t>
    <rPh sb="0" eb="1">
      <t>ダイ</t>
    </rPh>
    <rPh sb="3" eb="4">
      <t>カイ</t>
    </rPh>
    <rPh sb="5" eb="7">
      <t>コクセイ</t>
    </rPh>
    <rPh sb="7" eb="9">
      <t>チョウサ</t>
    </rPh>
    <phoneticPr fontId="25"/>
  </si>
  <si>
    <t xml:space="preserve">      大木町</t>
    <phoneticPr fontId="25"/>
  </si>
  <si>
    <t>増減数計</t>
    <rPh sb="0" eb="2">
      <t>ゾウゲン</t>
    </rPh>
    <rPh sb="2" eb="3">
      <t>スウ</t>
    </rPh>
    <rPh sb="3" eb="4">
      <t>ケイ</t>
    </rPh>
    <phoneticPr fontId="25"/>
  </si>
  <si>
    <t>京町</t>
  </si>
  <si>
    <t>８．市町村別１５歳以上の就業者・通学者の流入・流出人口</t>
    <rPh sb="2" eb="5">
      <t>シチョウソン</t>
    </rPh>
    <rPh sb="5" eb="6">
      <t>ベツ</t>
    </rPh>
    <rPh sb="8" eb="9">
      <t>サイ</t>
    </rPh>
    <rPh sb="9" eb="11">
      <t>イジョウ</t>
    </rPh>
    <rPh sb="12" eb="15">
      <t>シュウギョウシャ</t>
    </rPh>
    <rPh sb="16" eb="19">
      <t>ツウガクシャ</t>
    </rPh>
    <rPh sb="20" eb="22">
      <t>リュウニュウ</t>
    </rPh>
    <rPh sb="23" eb="25">
      <t>リュウシュツ</t>
    </rPh>
    <rPh sb="25" eb="27">
      <t>ジンコウ</t>
    </rPh>
    <phoneticPr fontId="25"/>
  </si>
  <si>
    <t xml:space="preserve">      古賀市</t>
    <phoneticPr fontId="25"/>
  </si>
  <si>
    <t>　　　　　10月</t>
    <rPh sb="7" eb="8">
      <t>ガツ</t>
    </rPh>
    <phoneticPr fontId="25"/>
  </si>
  <si>
    <t>製造業</t>
    <rPh sb="0" eb="3">
      <t>セイゾウギョウ</t>
    </rPh>
    <phoneticPr fontId="25"/>
  </si>
  <si>
    <t>第19回 国勢調査</t>
    <rPh sb="0" eb="1">
      <t>ダイ</t>
    </rPh>
    <rPh sb="3" eb="4">
      <t>カイ</t>
    </rPh>
    <rPh sb="5" eb="7">
      <t>コクセイ</t>
    </rPh>
    <rPh sb="7" eb="9">
      <t>チョウサ</t>
    </rPh>
    <phoneticPr fontId="25"/>
  </si>
  <si>
    <t xml:space="preserve">      飯塚市</t>
    <phoneticPr fontId="25"/>
  </si>
  <si>
    <t xml:space="preserve">      荒尾市</t>
    <phoneticPr fontId="25"/>
  </si>
  <si>
    <t>松原町</t>
  </si>
  <si>
    <t>女</t>
    <rPh sb="0" eb="1">
      <t>オンナ</t>
    </rPh>
    <phoneticPr fontId="25"/>
  </si>
  <si>
    <t>（単位：人，％）</t>
    <rPh sb="1" eb="3">
      <t>タンイ</t>
    </rPh>
    <rPh sb="4" eb="5">
      <t>ヒト</t>
    </rPh>
    <phoneticPr fontId="25"/>
  </si>
  <si>
    <t xml:space="preserve">      広川町</t>
    <phoneticPr fontId="25"/>
  </si>
  <si>
    <t>酒井西町</t>
  </si>
  <si>
    <t xml:space="preserve">      太良町</t>
  </si>
  <si>
    <t>　　　45年</t>
  </si>
  <si>
    <t>第4回 国勢調査</t>
    <rPh sb="0" eb="1">
      <t>ダイ</t>
    </rPh>
    <rPh sb="2" eb="3">
      <t>カイ</t>
    </rPh>
    <rPh sb="4" eb="6">
      <t>コクセイ</t>
    </rPh>
    <rPh sb="6" eb="8">
      <t>チョウサ</t>
    </rPh>
    <phoneticPr fontId="25"/>
  </si>
  <si>
    <t>第5回 国勢調査</t>
    <rPh sb="0" eb="1">
      <t>ダイ</t>
    </rPh>
    <rPh sb="2" eb="3">
      <t>カイ</t>
    </rPh>
    <rPh sb="4" eb="6">
      <t>コクセイ</t>
    </rPh>
    <rPh sb="6" eb="8">
      <t>チョウサ</t>
    </rPh>
    <phoneticPr fontId="25"/>
  </si>
  <si>
    <t>うち他
市町村
からの
流入者</t>
    <rPh sb="2" eb="3">
      <t>タ</t>
    </rPh>
    <rPh sb="4" eb="7">
      <t>シチョウソン</t>
    </rPh>
    <rPh sb="12" eb="14">
      <t>リュウニュウ</t>
    </rPh>
    <rPh sb="14" eb="15">
      <t>シャ</t>
    </rPh>
    <phoneticPr fontId="25"/>
  </si>
  <si>
    <t>県内</t>
    <rPh sb="0" eb="2">
      <t>ケンナイ</t>
    </rPh>
    <phoneticPr fontId="25"/>
  </si>
  <si>
    <t>15～19</t>
    <phoneticPr fontId="25"/>
  </si>
  <si>
    <t>運輸・通信業</t>
    <rPh sb="0" eb="2">
      <t>ウンユ</t>
    </rPh>
    <rPh sb="3" eb="6">
      <t>ツウシンギョウ</t>
    </rPh>
    <phoneticPr fontId="25"/>
  </si>
  <si>
    <t>平成26年</t>
    <rPh sb="0" eb="2">
      <t>ヘイセイ</t>
    </rPh>
    <rPh sb="4" eb="5">
      <t>ネン</t>
    </rPh>
    <phoneticPr fontId="25"/>
  </si>
  <si>
    <t xml:space="preserve">      白石町</t>
  </si>
  <si>
    <t xml:space="preserve">      長崎市</t>
    <phoneticPr fontId="25"/>
  </si>
  <si>
    <t>　　　29年</t>
    <rPh sb="5" eb="6">
      <t>ネン</t>
    </rPh>
    <phoneticPr fontId="25"/>
  </si>
  <si>
    <t>資料：市市民課「住民基本台帳月報」</t>
    <rPh sb="0" eb="2">
      <t>シリョウ</t>
    </rPh>
    <rPh sb="3" eb="4">
      <t>シ</t>
    </rPh>
    <rPh sb="4" eb="6">
      <t>シミン</t>
    </rPh>
    <rPh sb="6" eb="7">
      <t>カ</t>
    </rPh>
    <rPh sb="8" eb="10">
      <t>ジュウミン</t>
    </rPh>
    <rPh sb="10" eb="12">
      <t>キホン</t>
    </rPh>
    <rPh sb="12" eb="14">
      <t>ダイチョウ</t>
    </rPh>
    <rPh sb="14" eb="16">
      <t>ゲッポウ</t>
    </rPh>
    <phoneticPr fontId="25"/>
  </si>
  <si>
    <t>鎗田町</t>
  </si>
  <si>
    <t>昭和55年</t>
    <rPh sb="0" eb="2">
      <t>ショウワ</t>
    </rPh>
    <rPh sb="4" eb="5">
      <t>ネン</t>
    </rPh>
    <phoneticPr fontId="25"/>
  </si>
  <si>
    <t>人口</t>
    <rPh sb="0" eb="2">
      <t>ジンコウ</t>
    </rPh>
    <phoneticPr fontId="25"/>
  </si>
  <si>
    <t>第１回 国勢調査</t>
    <rPh sb="0" eb="1">
      <t>ダイ</t>
    </rPh>
    <rPh sb="2" eb="3">
      <t>カイ</t>
    </rPh>
    <rPh sb="4" eb="6">
      <t>コクセイ</t>
    </rPh>
    <rPh sb="6" eb="8">
      <t>チョウサ</t>
    </rPh>
    <phoneticPr fontId="25"/>
  </si>
  <si>
    <t>弥生が丘２丁目</t>
  </si>
  <si>
    <t>村田町五反三歩</t>
  </si>
  <si>
    <t>平成2年</t>
    <rPh sb="0" eb="2">
      <t>ヘイセイ</t>
    </rPh>
    <rPh sb="3" eb="4">
      <t>ネン</t>
    </rPh>
    <phoneticPr fontId="25"/>
  </si>
  <si>
    <t>桜町</t>
  </si>
  <si>
    <t>弥生が丘３丁目</t>
  </si>
  <si>
    <t>本町１丁目</t>
  </si>
  <si>
    <t>65～69</t>
    <phoneticPr fontId="25"/>
  </si>
  <si>
    <t>９．公称住所別人口及び世帯数</t>
    <rPh sb="2" eb="4">
      <t>コウショウ</t>
    </rPh>
    <rPh sb="4" eb="6">
      <t>ジュウショ</t>
    </rPh>
    <rPh sb="6" eb="7">
      <t>ベツ</t>
    </rPh>
    <rPh sb="7" eb="9">
      <t>ジンコウ</t>
    </rPh>
    <rPh sb="9" eb="10">
      <t>オヨ</t>
    </rPh>
    <rPh sb="11" eb="14">
      <t>セタイスウ</t>
    </rPh>
    <phoneticPr fontId="25"/>
  </si>
  <si>
    <t>-</t>
    <phoneticPr fontId="25"/>
  </si>
  <si>
    <t>％</t>
    <phoneticPr fontId="25"/>
  </si>
  <si>
    <t>桜ヶ丘町</t>
  </si>
  <si>
    <t>布津原町</t>
  </si>
  <si>
    <t>45～49</t>
    <phoneticPr fontId="25"/>
  </si>
  <si>
    <t>　　　35年</t>
    <rPh sb="5" eb="6">
      <t>ネン</t>
    </rPh>
    <phoneticPr fontId="25"/>
  </si>
  <si>
    <t xml:space="preserve">      日田市</t>
    <phoneticPr fontId="25"/>
  </si>
  <si>
    <t>就業者</t>
    <rPh sb="0" eb="3">
      <t>シュウギョウシャ</t>
    </rPh>
    <phoneticPr fontId="25"/>
  </si>
  <si>
    <t>55～59</t>
    <phoneticPr fontId="25"/>
  </si>
  <si>
    <t>第15回 国勢調査</t>
    <rPh sb="0" eb="1">
      <t>ダイ</t>
    </rPh>
    <rPh sb="3" eb="4">
      <t>カイ</t>
    </rPh>
    <rPh sb="5" eb="7">
      <t>コクセイ</t>
    </rPh>
    <rPh sb="7" eb="9">
      <t>チョウサ</t>
    </rPh>
    <phoneticPr fontId="25"/>
  </si>
  <si>
    <t>当市に常住する
就業者</t>
    <rPh sb="0" eb="2">
      <t>トウシ</t>
    </rPh>
    <rPh sb="3" eb="5">
      <t>ジョウジュウ</t>
    </rPh>
    <rPh sb="8" eb="10">
      <t>シュウギョウ</t>
    </rPh>
    <rPh sb="10" eb="11">
      <t>モノ</t>
    </rPh>
    <phoneticPr fontId="25"/>
  </si>
  <si>
    <t>蔵上３丁目</t>
  </si>
  <si>
    <t xml:space="preserve">      玄海町</t>
  </si>
  <si>
    <t>　　　27年</t>
    <rPh sb="5" eb="6">
      <t>ネン</t>
    </rPh>
    <phoneticPr fontId="25"/>
  </si>
  <si>
    <t>ｋ㎡</t>
    <phoneticPr fontId="25"/>
  </si>
  <si>
    <t>　　　　　　9月</t>
    <phoneticPr fontId="25"/>
  </si>
  <si>
    <t xml:space="preserve">      宇美町</t>
    <phoneticPr fontId="25"/>
  </si>
  <si>
    <t>・・・</t>
  </si>
  <si>
    <t>　　　　　　3月</t>
    <rPh sb="7" eb="8">
      <t>ガツ</t>
    </rPh>
    <phoneticPr fontId="25"/>
  </si>
  <si>
    <t>転出</t>
    <rPh sb="0" eb="2">
      <t>テンシュツ</t>
    </rPh>
    <phoneticPr fontId="25"/>
  </si>
  <si>
    <t>酒井東町</t>
  </si>
  <si>
    <t>６．常住人口と昼間人口</t>
    <rPh sb="2" eb="4">
      <t>ジョウジュウ</t>
    </rPh>
    <rPh sb="4" eb="6">
      <t>ジンコウ</t>
    </rPh>
    <rPh sb="7" eb="9">
      <t>チュウカン</t>
    </rPh>
    <rPh sb="9" eb="11">
      <t>ジンコウ</t>
    </rPh>
    <phoneticPr fontId="25"/>
  </si>
  <si>
    <t xml:space="preserve">      うきは市</t>
    <phoneticPr fontId="25"/>
  </si>
  <si>
    <t>0～4</t>
    <phoneticPr fontId="25"/>
  </si>
  <si>
    <t>17年</t>
    <rPh sb="2" eb="3">
      <t>ネン</t>
    </rPh>
    <phoneticPr fontId="25"/>
  </si>
  <si>
    <t>資料：国勢調査</t>
    <rPh sb="0" eb="2">
      <t>シリョウ</t>
    </rPh>
    <rPh sb="3" eb="5">
      <t>コクセイ</t>
    </rPh>
    <rPh sb="5" eb="7">
      <t>チョウサ</t>
    </rPh>
    <phoneticPr fontId="25"/>
  </si>
  <si>
    <t>平成28年</t>
    <rPh sb="0" eb="2">
      <t>ヘイセイ</t>
    </rPh>
    <rPh sb="4" eb="5">
      <t>ネン</t>
    </rPh>
    <phoneticPr fontId="25"/>
  </si>
  <si>
    <t>町  名</t>
    <rPh sb="0" eb="1">
      <t>チョウ</t>
    </rPh>
    <rPh sb="3" eb="4">
      <t>メイ</t>
    </rPh>
    <phoneticPr fontId="3"/>
  </si>
  <si>
    <t>人口</t>
    <rPh sb="0" eb="2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</si>
  <si>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</si>
  <si>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</si>
  <si>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世帯数</t>
    <rPh sb="0" eb="3">
      <t>セタイスウ</t>
    </rPh>
    <phoneticPr fontId="3"/>
  </si>
  <si>
    <t>鳥栖地区計</t>
    <rPh sb="0" eb="2">
      <t>トス</t>
    </rPh>
    <rPh sb="2" eb="4">
      <t>チク</t>
    </rPh>
    <rPh sb="4" eb="5">
      <t>ケイ</t>
    </rPh>
    <phoneticPr fontId="3"/>
  </si>
  <si>
    <t>鳥栖北地区計</t>
    <rPh sb="0" eb="2">
      <t>トス</t>
    </rPh>
    <rPh sb="2" eb="3">
      <t>キタ</t>
    </rPh>
    <rPh sb="3" eb="5">
      <t>チク</t>
    </rPh>
    <rPh sb="5" eb="6">
      <t>ケイ</t>
    </rPh>
    <phoneticPr fontId="3"/>
  </si>
  <si>
    <t>田代地区計</t>
    <rPh sb="0" eb="2">
      <t>タシロ</t>
    </rPh>
    <rPh sb="2" eb="4">
      <t>チク</t>
    </rPh>
    <rPh sb="4" eb="5">
      <t>ケイ</t>
    </rPh>
    <phoneticPr fontId="3"/>
  </si>
  <si>
    <t>弥生が丘地区計</t>
    <rPh sb="0" eb="2">
      <t>ヤヨイ</t>
    </rPh>
    <rPh sb="3" eb="4">
      <t>オカ</t>
    </rPh>
    <rPh sb="4" eb="6">
      <t>チク</t>
    </rPh>
    <rPh sb="6" eb="7">
      <t>ケイ</t>
    </rPh>
    <phoneticPr fontId="3"/>
  </si>
  <si>
    <t>若葉地区計</t>
    <rPh sb="0" eb="2">
      <t>ワカバ</t>
    </rPh>
    <rPh sb="2" eb="4">
      <t>チク</t>
    </rPh>
    <rPh sb="4" eb="5">
      <t>ケイ</t>
    </rPh>
    <phoneticPr fontId="3"/>
  </si>
  <si>
    <t>基里地区計</t>
    <rPh sb="0" eb="1">
      <t>モト</t>
    </rPh>
    <rPh sb="1" eb="2">
      <t>サト</t>
    </rPh>
    <rPh sb="2" eb="4">
      <t>チク</t>
    </rPh>
    <rPh sb="4" eb="5">
      <t>ケイ</t>
    </rPh>
    <phoneticPr fontId="3"/>
  </si>
  <si>
    <t>麓地区計</t>
    <rPh sb="0" eb="1">
      <t>フモト</t>
    </rPh>
    <rPh sb="1" eb="3">
      <t>チク</t>
    </rPh>
    <rPh sb="3" eb="4">
      <t>ケイ</t>
    </rPh>
    <phoneticPr fontId="3"/>
  </si>
  <si>
    <t>旭地区計</t>
    <rPh sb="0" eb="1">
      <t>アサヒ</t>
    </rPh>
    <rPh sb="1" eb="3">
      <t>チク</t>
    </rPh>
    <rPh sb="3" eb="4">
      <t>ケイ</t>
    </rPh>
    <phoneticPr fontId="3"/>
  </si>
  <si>
    <t>鳥栖市合計</t>
    <rPh sb="0" eb="3">
      <t>トスシ</t>
    </rPh>
    <rPh sb="3" eb="5">
      <t>ゴウケイ</t>
    </rPh>
    <phoneticPr fontId="3"/>
  </si>
  <si>
    <t>うち外国人</t>
    <rPh sb="2" eb="4">
      <t>ガイコク</t>
    </rPh>
    <rPh sb="4" eb="5">
      <t>ジン</t>
    </rPh>
    <phoneticPr fontId="3"/>
  </si>
  <si>
    <t>第20回 国勢調査</t>
    <rPh sb="0" eb="1">
      <t>ダイ</t>
    </rPh>
    <rPh sb="3" eb="4">
      <t>カイ</t>
    </rPh>
    <rPh sb="5" eb="7">
      <t>コクセイ</t>
    </rPh>
    <rPh sb="7" eb="9">
      <t>チョウサ</t>
    </rPh>
    <phoneticPr fontId="25"/>
  </si>
  <si>
    <t>平成22年</t>
  </si>
  <si>
    <t>平成27年</t>
    <phoneticPr fontId="25"/>
  </si>
  <si>
    <t>27年</t>
    <rPh sb="2" eb="3">
      <t>ネン</t>
    </rPh>
    <phoneticPr fontId="25"/>
  </si>
  <si>
    <t>平成29年</t>
    <rPh sb="0" eb="2">
      <t>ヘイセイ</t>
    </rPh>
    <rPh sb="4" eb="5">
      <t>ネン</t>
    </rPh>
    <phoneticPr fontId="25"/>
  </si>
  <si>
    <t>宮崎県計</t>
    <rPh sb="0" eb="3">
      <t>ミヤザキケン</t>
    </rPh>
    <rPh sb="3" eb="4">
      <t>ケイ</t>
    </rPh>
    <phoneticPr fontId="25"/>
  </si>
  <si>
    <t>鹿児島県計</t>
    <rPh sb="0" eb="4">
      <t>カゴシマケン</t>
    </rPh>
    <rPh sb="4" eb="5">
      <t>ケイ</t>
    </rPh>
    <phoneticPr fontId="25"/>
  </si>
  <si>
    <t xml:space="preserve">      14年</t>
    <rPh sb="8" eb="9">
      <t>ネン</t>
    </rPh>
    <phoneticPr fontId="25"/>
  </si>
  <si>
    <t>資料：市市民課</t>
    <rPh sb="0" eb="2">
      <t>シリョウ</t>
    </rPh>
    <rPh sb="3" eb="4">
      <t>シ</t>
    </rPh>
    <rPh sb="4" eb="7">
      <t>シミンカ</t>
    </rPh>
    <phoneticPr fontId="0"/>
  </si>
  <si>
    <t>平成30年</t>
    <rPh sb="0" eb="2">
      <t>ヘイセイ</t>
    </rPh>
    <rPh sb="4" eb="5">
      <t>ネン</t>
    </rPh>
    <phoneticPr fontId="25"/>
  </si>
  <si>
    <t>令和元年</t>
    <rPh sb="0" eb="2">
      <t>レイワ</t>
    </rPh>
    <rPh sb="2" eb="4">
      <t>ガンネン</t>
    </rPh>
    <phoneticPr fontId="25"/>
  </si>
  <si>
    <t>令和 2年</t>
    <rPh sb="0" eb="1">
      <t>レイ</t>
    </rPh>
    <rPh sb="1" eb="2">
      <t>カズ</t>
    </rPh>
    <rPh sb="4" eb="5">
      <t>ネン</t>
    </rPh>
    <phoneticPr fontId="25"/>
  </si>
  <si>
    <t>　　　　　　5月</t>
    <rPh sb="7" eb="8">
      <t>ガツ</t>
    </rPh>
    <phoneticPr fontId="25"/>
  </si>
  <si>
    <t>令和2年</t>
    <rPh sb="0" eb="2">
      <t>レイワ</t>
    </rPh>
    <rPh sb="3" eb="4">
      <t>ネン</t>
    </rPh>
    <phoneticPr fontId="25"/>
  </si>
  <si>
    <t>第21回 国勢調査</t>
    <rPh sb="0" eb="1">
      <t>ダイ</t>
    </rPh>
    <rPh sb="3" eb="4">
      <t>カイ</t>
    </rPh>
    <rPh sb="5" eb="7">
      <t>コクセイ</t>
    </rPh>
    <rPh sb="7" eb="9">
      <t>チョウサ</t>
    </rPh>
    <phoneticPr fontId="25"/>
  </si>
  <si>
    <t>令和 3年</t>
    <rPh sb="0" eb="1">
      <t>レイ</t>
    </rPh>
    <rPh sb="1" eb="2">
      <t>カズ</t>
    </rPh>
    <rPh sb="4" eb="5">
      <t>ネン</t>
    </rPh>
    <phoneticPr fontId="25"/>
  </si>
  <si>
    <t>令和2年</t>
    <rPh sb="0" eb="2">
      <t>レイワ</t>
    </rPh>
    <phoneticPr fontId="25"/>
  </si>
  <si>
    <t>令和</t>
    <rPh sb="0" eb="2">
      <t>レイワ</t>
    </rPh>
    <phoneticPr fontId="25"/>
  </si>
  <si>
    <t>2年</t>
    <rPh sb="1" eb="2">
      <t>ネン</t>
    </rPh>
    <phoneticPr fontId="25"/>
  </si>
  <si>
    <t>市　町　村　名</t>
    <rPh sb="0" eb="1">
      <t>シ</t>
    </rPh>
    <rPh sb="2" eb="3">
      <t>マチ</t>
    </rPh>
    <rPh sb="4" eb="5">
      <t>ムラ</t>
    </rPh>
    <rPh sb="6" eb="7">
      <t>メイ</t>
    </rPh>
    <phoneticPr fontId="1"/>
  </si>
  <si>
    <t>流入</t>
    <rPh sb="0" eb="2">
      <t>リュウニュウ</t>
    </rPh>
    <phoneticPr fontId="1"/>
  </si>
  <si>
    <t>流出</t>
    <rPh sb="0" eb="2">
      <t>リュウシュツ</t>
    </rPh>
    <phoneticPr fontId="1"/>
  </si>
  <si>
    <t>流入超過数　　　　　　　(△流出)</t>
    <rPh sb="0" eb="2">
      <t>リュウニュウ</t>
    </rPh>
    <rPh sb="2" eb="4">
      <t>チョウカ</t>
    </rPh>
    <rPh sb="4" eb="5">
      <t>スウ</t>
    </rPh>
    <rPh sb="14" eb="16">
      <t>リュウシュツ</t>
    </rPh>
    <phoneticPr fontId="1"/>
  </si>
  <si>
    <t>総　数</t>
    <phoneticPr fontId="1"/>
  </si>
  <si>
    <t>就業者</t>
    <phoneticPr fontId="1"/>
  </si>
  <si>
    <t>通学者</t>
    <phoneticPr fontId="1"/>
  </si>
  <si>
    <t>総　数</t>
    <rPh sb="0" eb="1">
      <t>フサ</t>
    </rPh>
    <rPh sb="2" eb="3">
      <t>カズ</t>
    </rPh>
    <phoneticPr fontId="1"/>
  </si>
  <si>
    <t>就業者</t>
    <rPh sb="0" eb="3">
      <t>シュウギョウシャ</t>
    </rPh>
    <phoneticPr fontId="1"/>
  </si>
  <si>
    <t>通学者</t>
    <rPh sb="0" eb="3">
      <t>ツウガクシャ</t>
    </rPh>
    <phoneticPr fontId="1"/>
  </si>
  <si>
    <t>総　　　　数</t>
    <rPh sb="0" eb="1">
      <t>フサ</t>
    </rPh>
    <rPh sb="5" eb="6">
      <t>カズ</t>
    </rPh>
    <phoneticPr fontId="1"/>
  </si>
  <si>
    <t>県内合計</t>
    <rPh sb="0" eb="2">
      <t>ケンナイ</t>
    </rPh>
    <rPh sb="2" eb="4">
      <t>ゴウケイ</t>
    </rPh>
    <phoneticPr fontId="1"/>
  </si>
  <si>
    <t>県外合計</t>
    <rPh sb="0" eb="2">
      <t>ケンガイ</t>
    </rPh>
    <rPh sb="2" eb="4">
      <t>ゴウケイ</t>
    </rPh>
    <phoneticPr fontId="1"/>
  </si>
  <si>
    <t>福岡県計</t>
    <rPh sb="3" eb="4">
      <t>ケイ</t>
    </rPh>
    <phoneticPr fontId="1"/>
  </si>
  <si>
    <t>削除</t>
    <rPh sb="0" eb="2">
      <t>サクジョ</t>
    </rPh>
    <phoneticPr fontId="25"/>
  </si>
  <si>
    <t xml:space="preserve">      那珂川市</t>
    <rPh sb="9" eb="10">
      <t>シ</t>
    </rPh>
    <phoneticPr fontId="25"/>
  </si>
  <si>
    <t>市へ</t>
    <rPh sb="0" eb="1">
      <t>シ</t>
    </rPh>
    <phoneticPr fontId="25"/>
  </si>
  <si>
    <t>久山追加</t>
    <rPh sb="0" eb="2">
      <t>ヒサヤマ</t>
    </rPh>
    <rPh sb="2" eb="4">
      <t>ツイカ</t>
    </rPh>
    <phoneticPr fontId="25"/>
  </si>
  <si>
    <t>その他の市町村</t>
    <rPh sb="2" eb="3">
      <t>タ</t>
    </rPh>
    <rPh sb="4" eb="5">
      <t>シ</t>
    </rPh>
    <rPh sb="5" eb="7">
      <t>チョウソン</t>
    </rPh>
    <phoneticPr fontId="1"/>
  </si>
  <si>
    <t>長崎県計</t>
    <rPh sb="3" eb="4">
      <t>ケイ</t>
    </rPh>
    <phoneticPr fontId="1"/>
  </si>
  <si>
    <t>熊本県計</t>
    <rPh sb="3" eb="4">
      <t>ケイ</t>
    </rPh>
    <phoneticPr fontId="1"/>
  </si>
  <si>
    <t>大分県計</t>
    <rPh sb="3" eb="4">
      <t>ケイ</t>
    </rPh>
    <phoneticPr fontId="1"/>
  </si>
  <si>
    <t>その他</t>
    <rPh sb="2" eb="3">
      <t>タ</t>
    </rPh>
    <phoneticPr fontId="1"/>
  </si>
  <si>
    <t>令和 4年</t>
    <rPh sb="0" eb="1">
      <t>レイ</t>
    </rPh>
    <rPh sb="1" eb="2">
      <t>カズ</t>
    </rPh>
    <rPh sb="4" eb="5">
      <t>ネン</t>
    </rPh>
    <phoneticPr fontId="25"/>
  </si>
  <si>
    <t>令和 5年</t>
    <rPh sb="0" eb="2">
      <t>レイワ</t>
    </rPh>
    <rPh sb="4" eb="5">
      <t>ネン</t>
    </rPh>
    <phoneticPr fontId="25"/>
  </si>
  <si>
    <t>令和 6年</t>
    <rPh sb="0" eb="1">
      <t>レイ</t>
    </rPh>
    <rPh sb="1" eb="2">
      <t>カズ</t>
    </rPh>
    <rPh sb="4" eb="5">
      <t>ネン</t>
    </rPh>
    <phoneticPr fontId="25"/>
  </si>
  <si>
    <t>令和7年  1月</t>
    <rPh sb="0" eb="2">
      <t>レイワ</t>
    </rPh>
    <rPh sb="3" eb="4">
      <t>ネン</t>
    </rPh>
    <rPh sb="7" eb="8">
      <t>ガツ</t>
    </rPh>
    <phoneticPr fontId="25"/>
  </si>
  <si>
    <t>令和 7年</t>
    <rPh sb="0" eb="1">
      <t>レイ</t>
    </rPh>
    <rPh sb="1" eb="2">
      <t>カズ</t>
    </rPh>
    <rPh sb="4" eb="5">
      <t>ネン</t>
    </rPh>
    <phoneticPr fontId="25"/>
  </si>
  <si>
    <t>（令和7年10月1日現在）（単位：人）</t>
    <rPh sb="1" eb="2">
      <t>レイ</t>
    </rPh>
    <rPh sb="2" eb="3">
      <t>カズ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rPh sb="14" eb="16">
      <t>タンイ</t>
    </rPh>
    <rPh sb="17" eb="18">
      <t>ニン</t>
    </rPh>
    <phoneticPr fontId="25"/>
  </si>
  <si>
    <t>(令和7年10月1日現在）(単位：人，世帯）</t>
    <rPh sb="1" eb="2">
      <t>レイ</t>
    </rPh>
    <rPh sb="2" eb="3">
      <t>カズ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rPh sb="14" eb="16">
      <t>タンイ</t>
    </rPh>
    <rPh sb="17" eb="18">
      <t>ニン</t>
    </rPh>
    <rPh sb="19" eb="21">
      <t>セタイ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</si>
</sst>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;&quot;△ &quot;#,##0"/>
    <numFmt numFmtId="177" formatCode="#,##0_ "/>
    <numFmt numFmtId="178" formatCode="0.0_ "/>
    <numFmt numFmtId="179" formatCode="#,##0.0_);[Red]\(#,##0.0\)"/>
    <numFmt numFmtId="180" formatCode="0;&quot;△ &quot;0"/>
    <numFmt numFmtId="181" formatCode="#,##0_);\(#,##0\)"/>
    <numFmt numFmtId="182" formatCode="\ ###,###,##0;&quot;-&quot;###,###,##0"/>
    <numFmt numFmtId="183" formatCode="#,##0_);[Red]\(#,##0\)"/>
    <numFmt numFmtId="184" formatCode="0_ "/>
    <numFmt numFmtId="185" formatCode="#,##0.00_);[Red]\(#,##0.00\)"/>
    <numFmt numFmtId="186" formatCode="0_);[Red]\(0\)"/>
    <numFmt numFmtId="187" formatCode="0.0"/>
    <numFmt numFmtId="188" formatCode="\(0.0%\)"/>
    <numFmt numFmtId="189" formatCode="0.0%"/>
  </numFmts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26" fillId="0" borderId="0"/>
    <xf numFmtId="0" fontId="12" fillId="4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24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0" borderId="11" xfId="33" applyFont="1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12" xfId="33" applyFont="1" applyFill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38" fontId="0" fillId="0" borderId="12" xfId="33" applyFont="1" applyFill="1" applyBorder="1" applyAlignment="1">
      <alignment horizontal="right" vertical="center"/>
    </xf>
    <xf numFmtId="0" fontId="20" fillId="0" borderId="13" xfId="0" applyFont="1" applyBorder="1" applyAlignment="1">
      <alignment horizontal="center" vertical="center"/>
    </xf>
    <xf numFmtId="38" fontId="20" fillId="0" borderId="13" xfId="33" applyFont="1" applyFill="1" applyBorder="1" applyAlignment="1">
      <alignment horizontal="right" vertical="center"/>
    </xf>
    <xf numFmtId="0" fontId="0" fillId="0" borderId="0" xfId="0" applyFill="1">
      <alignment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12" xfId="33" applyFont="1" applyFill="1" applyBorder="1">
      <alignment vertical="center"/>
    </xf>
    <xf numFmtId="178" fontId="0" fillId="0" borderId="12" xfId="0" applyNumberFormat="1" applyFill="1" applyBorder="1">
      <alignment vertical="center"/>
    </xf>
    <xf numFmtId="0" fontId="0" fillId="0" borderId="12" xfId="0" applyFill="1" applyBorder="1" applyAlignment="1">
      <alignment horizontal="right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178" fontId="0" fillId="0" borderId="12" xfId="0" applyNumberFormat="1" applyFont="1" applyFill="1" applyBorder="1">
      <alignment vertical="center"/>
    </xf>
    <xf numFmtId="0" fontId="0" fillId="0" borderId="12" xfId="0" applyFont="1" applyFill="1" applyBorder="1" applyAlignment="1">
      <alignment horizontal="right" vertical="center"/>
    </xf>
    <xf numFmtId="38" fontId="20" fillId="0" borderId="13" xfId="33" applyFont="1" applyFill="1" applyBorder="1">
      <alignment vertical="center"/>
    </xf>
    <xf numFmtId="178" fontId="20" fillId="0" borderId="13" xfId="0" applyNumberFormat="1" applyFont="1" applyFill="1" applyBorder="1">
      <alignment vertical="center"/>
    </xf>
    <xf numFmtId="0" fontId="0" fillId="24" borderId="1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0" fillId="24" borderId="17" xfId="0" applyFill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76" fontId="0" fillId="0" borderId="15" xfId="0" applyNumberFormat="1" applyFill="1" applyBorder="1" applyAlignment="1">
      <alignment vertical="center"/>
    </xf>
    <xf numFmtId="179" fontId="0" fillId="0" borderId="12" xfId="0" applyNumberFormat="1" applyFill="1" applyBorder="1" applyAlignment="1">
      <alignment vertical="center"/>
    </xf>
    <xf numFmtId="179" fontId="0" fillId="0" borderId="0" xfId="0" applyNumberFormat="1" applyFill="1" applyBorder="1" applyAlignment="1">
      <alignment vertical="center"/>
    </xf>
    <xf numFmtId="179" fontId="0" fillId="0" borderId="15" xfId="0" applyNumberForma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179" fontId="20" fillId="0" borderId="13" xfId="0" applyNumberFormat="1" applyFont="1" applyFill="1" applyBorder="1" applyAlignment="1">
      <alignment vertical="center"/>
    </xf>
    <xf numFmtId="179" fontId="20" fillId="0" borderId="20" xfId="0" applyNumberFormat="1" applyFont="1" applyFill="1" applyBorder="1" applyAlignment="1">
      <alignment vertical="center"/>
    </xf>
    <xf numFmtId="179" fontId="20" fillId="0" borderId="16" xfId="0" applyNumberFormat="1" applyFont="1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38" fontId="0" fillId="0" borderId="21" xfId="33" applyFont="1" applyFill="1" applyBorder="1">
      <alignment vertical="center"/>
    </xf>
    <xf numFmtId="0" fontId="0" fillId="0" borderId="22" xfId="0" applyBorder="1" applyAlignment="1">
      <alignment horizontal="center" vertical="center"/>
    </xf>
    <xf numFmtId="38" fontId="0" fillId="0" borderId="22" xfId="33" applyFont="1" applyFill="1" applyBorder="1">
      <alignment vertical="center"/>
    </xf>
    <xf numFmtId="0" fontId="0" fillId="0" borderId="23" xfId="0" applyBorder="1" applyAlignment="1">
      <alignment horizontal="center" vertical="center"/>
    </xf>
    <xf numFmtId="181" fontId="0" fillId="0" borderId="23" xfId="0" applyNumberFormat="1" applyFill="1" applyBorder="1" applyAlignment="1">
      <alignment horizontal="right" vertical="top" wrapText="1"/>
    </xf>
    <xf numFmtId="181" fontId="0" fillId="0" borderId="12" xfId="0" applyNumberFormat="1" applyFill="1" applyBorder="1" applyAlignment="1">
      <alignment horizontal="right" vertical="top" wrapText="1"/>
    </xf>
    <xf numFmtId="0" fontId="20" fillId="0" borderId="23" xfId="0" applyFont="1" applyBorder="1" applyAlignment="1">
      <alignment horizontal="center" vertical="center"/>
    </xf>
    <xf numFmtId="181" fontId="20" fillId="0" borderId="13" xfId="0" applyNumberFormat="1" applyFont="1" applyFill="1" applyBorder="1" applyAlignment="1">
      <alignment horizontal="right" vertical="top" wrapText="1"/>
    </xf>
    <xf numFmtId="0" fontId="0" fillId="0" borderId="19" xfId="0" applyFill="1" applyBorder="1" applyAlignment="1">
      <alignment horizontal="left" vertical="center"/>
    </xf>
    <xf numFmtId="38" fontId="0" fillId="0" borderId="0" xfId="0" applyNumberFormat="1">
      <alignment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2" fillId="24" borderId="25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6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22" fillId="0" borderId="12" xfId="0" applyFont="1" applyBorder="1" applyAlignment="1">
      <alignment horizontal="right" vertical="center"/>
    </xf>
    <xf numFmtId="180" fontId="0" fillId="0" borderId="12" xfId="0" applyNumberFormat="1" applyFill="1" applyBorder="1">
      <alignment vertical="center"/>
    </xf>
    <xf numFmtId="0" fontId="22" fillId="0" borderId="12" xfId="0" applyFont="1" applyBorder="1" applyAlignment="1">
      <alignment vertical="center"/>
    </xf>
    <xf numFmtId="0" fontId="23" fillId="0" borderId="13" xfId="0" applyFont="1" applyBorder="1" applyAlignment="1">
      <alignment horizontal="right" vertical="center"/>
    </xf>
    <xf numFmtId="180" fontId="20" fillId="0" borderId="13" xfId="0" applyNumberFormat="1" applyFont="1" applyFill="1" applyBorder="1">
      <alignment vertical="center"/>
    </xf>
    <xf numFmtId="0" fontId="0" fillId="0" borderId="0" xfId="0" applyBorder="1">
      <alignment vertical="center"/>
    </xf>
    <xf numFmtId="180" fontId="0" fillId="0" borderId="0" xfId="0" applyNumberFormat="1">
      <alignment vertical="center"/>
    </xf>
    <xf numFmtId="180" fontId="0" fillId="0" borderId="0" xfId="0" applyNumberFormat="1" applyAlignment="1">
      <alignment horizontal="right" vertical="center"/>
    </xf>
    <xf numFmtId="0" fontId="0" fillId="25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22" fillId="24" borderId="10" xfId="0" applyFont="1" applyFill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183" fontId="0" fillId="0" borderId="0" xfId="0" applyNumberFormat="1" applyFont="1" applyFill="1" applyBorder="1" applyAlignment="1">
      <alignment vertical="center"/>
    </xf>
    <xf numFmtId="183" fontId="0" fillId="0" borderId="11" xfId="0" applyNumberFormat="1" applyFont="1" applyFill="1" applyBorder="1" applyAlignment="1">
      <alignment vertical="center"/>
    </xf>
    <xf numFmtId="183" fontId="0" fillId="0" borderId="12" xfId="0" applyNumberFormat="1" applyFont="1" applyFill="1" applyBorder="1" applyAlignment="1">
      <alignment vertical="center"/>
    </xf>
    <xf numFmtId="183" fontId="0" fillId="0" borderId="14" xfId="0" applyNumberFormat="1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vertical="center" shrinkToFit="1"/>
    </xf>
    <xf numFmtId="183" fontId="0" fillId="0" borderId="12" xfId="0" applyNumberFormat="1" applyFont="1" applyFill="1" applyBorder="1" applyAlignment="1">
      <alignment vertical="center" shrinkToFit="1"/>
    </xf>
    <xf numFmtId="183" fontId="0" fillId="0" borderId="14" xfId="0" applyNumberFormat="1" applyFont="1" applyFill="1" applyBorder="1" applyAlignment="1">
      <alignment vertical="center" shrinkToFit="1"/>
    </xf>
    <xf numFmtId="177" fontId="0" fillId="0" borderId="0" xfId="0" applyNumberFormat="1" applyFont="1" applyFill="1" applyBorder="1">
      <alignment vertical="center"/>
    </xf>
    <xf numFmtId="177" fontId="0" fillId="0" borderId="12" xfId="0" applyNumberFormat="1" applyFont="1" applyFill="1" applyBorder="1">
      <alignment vertical="center"/>
    </xf>
    <xf numFmtId="177" fontId="0" fillId="0" borderId="14" xfId="0" applyNumberFormat="1" applyFont="1" applyFill="1" applyBorder="1">
      <alignment vertical="center"/>
    </xf>
    <xf numFmtId="183" fontId="0" fillId="0" borderId="27" xfId="0" applyNumberFormat="1" applyFont="1" applyFill="1" applyBorder="1" applyAlignment="1">
      <alignment vertical="center"/>
    </xf>
    <xf numFmtId="183" fontId="0" fillId="0" borderId="23" xfId="0" applyNumberFormat="1" applyFont="1" applyFill="1" applyBorder="1" applyAlignment="1">
      <alignment vertical="center"/>
    </xf>
    <xf numFmtId="183" fontId="0" fillId="0" borderId="28" xfId="0" applyNumberFormat="1" applyFont="1" applyFill="1" applyBorder="1" applyAlignment="1">
      <alignment vertical="center"/>
    </xf>
    <xf numFmtId="0" fontId="22" fillId="24" borderId="10" xfId="0" applyFont="1" applyFill="1" applyBorder="1" applyAlignment="1">
      <alignment vertical="center"/>
    </xf>
    <xf numFmtId="176" fontId="0" fillId="24" borderId="17" xfId="0" applyNumberFormat="1" applyFont="1" applyFill="1" applyBorder="1" applyAlignment="1">
      <alignment vertical="center"/>
    </xf>
    <xf numFmtId="176" fontId="0" fillId="24" borderId="10" xfId="0" applyNumberFormat="1" applyFont="1" applyFill="1" applyBorder="1" applyAlignment="1">
      <alignment vertical="center"/>
    </xf>
    <xf numFmtId="183" fontId="0" fillId="0" borderId="19" xfId="0" applyNumberFormat="1" applyFont="1" applyFill="1" applyBorder="1" applyAlignment="1">
      <alignment vertical="center"/>
    </xf>
    <xf numFmtId="183" fontId="0" fillId="0" borderId="18" xfId="0" applyNumberFormat="1" applyFont="1" applyFill="1" applyBorder="1" applyAlignment="1">
      <alignment vertical="center" shrinkToFit="1"/>
    </xf>
    <xf numFmtId="183" fontId="0" fillId="0" borderId="11" xfId="0" applyNumberFormat="1" applyFont="1" applyFill="1" applyBorder="1" applyAlignment="1">
      <alignment vertical="center" shrinkToFit="1"/>
    </xf>
    <xf numFmtId="183" fontId="0" fillId="0" borderId="29" xfId="0" applyNumberFormat="1" applyFont="1" applyFill="1" applyBorder="1" applyAlignment="1">
      <alignment vertical="center" shrinkToFit="1"/>
    </xf>
    <xf numFmtId="183" fontId="0" fillId="0" borderId="15" xfId="0" applyNumberFormat="1" applyFont="1" applyFill="1" applyBorder="1" applyAlignment="1">
      <alignment vertical="center" shrinkToFit="1"/>
    </xf>
    <xf numFmtId="183" fontId="0" fillId="0" borderId="15" xfId="0" applyNumberFormat="1" applyFont="1" applyFill="1" applyBorder="1" applyAlignment="1">
      <alignment vertical="center"/>
    </xf>
    <xf numFmtId="183" fontId="0" fillId="0" borderId="30" xfId="0" applyNumberFormat="1" applyFont="1" applyFill="1" applyBorder="1" applyAlignment="1">
      <alignment vertical="center"/>
    </xf>
    <xf numFmtId="0" fontId="22" fillId="0" borderId="12" xfId="0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0" fontId="22" fillId="0" borderId="12" xfId="0" applyFont="1" applyBorder="1" applyAlignment="1">
      <alignment vertical="center" shrinkToFit="1"/>
    </xf>
    <xf numFmtId="183" fontId="0" fillId="24" borderId="24" xfId="0" applyNumberFormat="1" applyFont="1" applyFill="1" applyBorder="1" applyAlignment="1">
      <alignment vertical="center"/>
    </xf>
    <xf numFmtId="184" fontId="0" fillId="0" borderId="15" xfId="0" applyNumberFormat="1" applyFont="1" applyFill="1" applyBorder="1">
      <alignment vertical="center"/>
    </xf>
    <xf numFmtId="184" fontId="0" fillId="0" borderId="12" xfId="0" applyNumberFormat="1" applyFont="1" applyFill="1" applyBorder="1">
      <alignment vertical="center"/>
    </xf>
    <xf numFmtId="184" fontId="0" fillId="0" borderId="14" xfId="0" applyNumberFormat="1" applyFont="1" applyFill="1" applyBorder="1">
      <alignment vertical="center"/>
    </xf>
    <xf numFmtId="183" fontId="0" fillId="0" borderId="13" xfId="0" applyNumberFormat="1" applyFont="1" applyFill="1" applyBorder="1" applyAlignment="1">
      <alignment vertical="center"/>
    </xf>
    <xf numFmtId="176" fontId="0" fillId="24" borderId="18" xfId="0" applyNumberFormat="1" applyFont="1" applyFill="1" applyBorder="1" applyAlignment="1">
      <alignment vertical="center"/>
    </xf>
    <xf numFmtId="0" fontId="0" fillId="24" borderId="10" xfId="0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177" fontId="0" fillId="0" borderId="24" xfId="33" applyNumberFormat="1" applyFont="1" applyFill="1" applyBorder="1" applyAlignment="1">
      <alignment horizontal="right" vertical="center"/>
    </xf>
    <xf numFmtId="178" fontId="0" fillId="0" borderId="17" xfId="0" applyNumberFormat="1" applyFill="1" applyBorder="1" applyAlignment="1">
      <alignment horizontal="right" vertical="center"/>
    </xf>
    <xf numFmtId="177" fontId="0" fillId="0" borderId="17" xfId="33" applyNumberFormat="1" applyFont="1" applyFill="1" applyBorder="1" applyAlignment="1">
      <alignment horizontal="right" vertical="center"/>
    </xf>
    <xf numFmtId="178" fontId="0" fillId="0" borderId="10" xfId="0" applyNumberFormat="1" applyFill="1" applyBorder="1" applyAlignment="1">
      <alignment horizontal="right" vertical="center"/>
    </xf>
    <xf numFmtId="178" fontId="0" fillId="0" borderId="10" xfId="0" applyNumberFormat="1" applyFont="1" applyFill="1" applyBorder="1" applyAlignment="1">
      <alignment horizontal="right" vertical="center"/>
    </xf>
    <xf numFmtId="177" fontId="20" fillId="0" borderId="17" xfId="33" applyNumberFormat="1" applyFont="1" applyFill="1" applyBorder="1" applyAlignment="1">
      <alignment horizontal="right" vertical="center"/>
    </xf>
    <xf numFmtId="178" fontId="20" fillId="0" borderId="10" xfId="0" applyNumberFormat="1" applyFont="1" applyFill="1" applyBorder="1" applyAlignment="1">
      <alignment horizontal="right" vertical="center"/>
    </xf>
    <xf numFmtId="177" fontId="0" fillId="0" borderId="0" xfId="33" applyNumberFormat="1" applyFont="1" applyFill="1" applyBorder="1" applyAlignment="1">
      <alignment horizontal="right" vertical="center"/>
    </xf>
    <xf numFmtId="178" fontId="0" fillId="0" borderId="15" xfId="0" applyNumberFormat="1" applyFill="1" applyBorder="1" applyAlignment="1">
      <alignment horizontal="right" vertical="center"/>
    </xf>
    <xf numFmtId="177" fontId="0" fillId="0" borderId="15" xfId="33" applyNumberFormat="1" applyFont="1" applyFill="1" applyBorder="1" applyAlignment="1">
      <alignment horizontal="right" vertical="center"/>
    </xf>
    <xf numFmtId="178" fontId="0" fillId="0" borderId="12" xfId="0" applyNumberFormat="1" applyFill="1" applyBorder="1" applyAlignment="1">
      <alignment horizontal="right" vertical="center"/>
    </xf>
    <xf numFmtId="178" fontId="0" fillId="0" borderId="12" xfId="0" applyNumberFormat="1" applyFont="1" applyFill="1" applyBorder="1" applyAlignment="1">
      <alignment horizontal="right" vertical="center"/>
    </xf>
    <xf numFmtId="177" fontId="20" fillId="0" borderId="15" xfId="33" applyNumberFormat="1" applyFont="1" applyFill="1" applyBorder="1" applyAlignment="1">
      <alignment horizontal="right" vertical="center"/>
    </xf>
    <xf numFmtId="177" fontId="0" fillId="0" borderId="19" xfId="33" applyNumberFormat="1" applyFont="1" applyFill="1" applyBorder="1" applyAlignment="1">
      <alignment horizontal="right" vertical="center"/>
    </xf>
    <xf numFmtId="178" fontId="0" fillId="0" borderId="18" xfId="0" applyNumberFormat="1" applyFill="1" applyBorder="1" applyAlignment="1">
      <alignment horizontal="right" vertical="center"/>
    </xf>
    <xf numFmtId="177" fontId="0" fillId="0" borderId="18" xfId="33" applyNumberFormat="1" applyFont="1" applyFill="1" applyBorder="1" applyAlignment="1">
      <alignment horizontal="right" vertical="center"/>
    </xf>
    <xf numFmtId="178" fontId="0" fillId="0" borderId="11" xfId="0" applyNumberFormat="1" applyFill="1" applyBorder="1" applyAlignment="1">
      <alignment horizontal="right"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20" fillId="0" borderId="18" xfId="33" applyNumberFormat="1" applyFont="1" applyFill="1" applyBorder="1" applyAlignment="1">
      <alignment horizontal="right" vertical="center"/>
    </xf>
    <xf numFmtId="178" fontId="20" fillId="0" borderId="12" xfId="0" applyNumberFormat="1" applyFont="1" applyFill="1" applyBorder="1" applyAlignment="1">
      <alignment horizontal="right" vertical="center"/>
    </xf>
    <xf numFmtId="177" fontId="0" fillId="0" borderId="20" xfId="33" applyNumberFormat="1" applyFont="1" applyFill="1" applyBorder="1" applyAlignment="1">
      <alignment horizontal="right" vertical="center"/>
    </xf>
    <xf numFmtId="178" fontId="0" fillId="0" borderId="16" xfId="0" applyNumberFormat="1" applyFill="1" applyBorder="1" applyAlignment="1">
      <alignment horizontal="right" vertical="center"/>
    </xf>
    <xf numFmtId="177" fontId="0" fillId="0" borderId="16" xfId="33" applyNumberFormat="1" applyFont="1" applyFill="1" applyBorder="1" applyAlignment="1">
      <alignment horizontal="right" vertical="center"/>
    </xf>
    <xf numFmtId="178" fontId="0" fillId="0" borderId="13" xfId="0" applyNumberFormat="1" applyFill="1" applyBorder="1" applyAlignment="1">
      <alignment horizontal="right" vertical="center"/>
    </xf>
    <xf numFmtId="178" fontId="0" fillId="0" borderId="13" xfId="0" applyNumberFormat="1" applyFont="1" applyFill="1" applyBorder="1" applyAlignment="1">
      <alignment horizontal="right" vertical="center"/>
    </xf>
    <xf numFmtId="177" fontId="20" fillId="0" borderId="16" xfId="33" applyNumberFormat="1" applyFont="1" applyFill="1" applyBorder="1" applyAlignment="1">
      <alignment horizontal="right" vertical="center"/>
    </xf>
    <xf numFmtId="177" fontId="0" fillId="0" borderId="12" xfId="33" applyNumberFormat="1" applyFont="1" applyFill="1" applyBorder="1" applyAlignment="1">
      <alignment vertical="center"/>
    </xf>
    <xf numFmtId="178" fontId="0" fillId="0" borderId="12" xfId="0" applyNumberFormat="1" applyFont="1" applyFill="1" applyBorder="1" applyAlignment="1">
      <alignment vertical="center"/>
    </xf>
    <xf numFmtId="177" fontId="20" fillId="0" borderId="12" xfId="33" applyNumberFormat="1" applyFont="1" applyFill="1" applyBorder="1" applyAlignment="1">
      <alignment vertical="center"/>
    </xf>
    <xf numFmtId="178" fontId="20" fillId="0" borderId="11" xfId="0" applyNumberFormat="1" applyFont="1" applyFill="1" applyBorder="1" applyAlignment="1">
      <alignment horizontal="right" vertical="center"/>
    </xf>
    <xf numFmtId="178" fontId="20" fillId="0" borderId="13" xfId="0" applyNumberFormat="1" applyFont="1" applyFill="1" applyBorder="1" applyAlignment="1">
      <alignment horizontal="right" vertical="center"/>
    </xf>
    <xf numFmtId="177" fontId="0" fillId="0" borderId="0" xfId="0" applyNumberFormat="1">
      <alignment vertical="center"/>
    </xf>
    <xf numFmtId="176" fontId="27" fillId="0" borderId="12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9" fontId="0" fillId="0" borderId="12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81" fontId="0" fillId="0" borderId="22" xfId="0" applyNumberFormat="1" applyFill="1" applyBorder="1" applyAlignment="1">
      <alignment horizontal="right" vertical="top" wrapText="1"/>
    </xf>
    <xf numFmtId="38" fontId="26" fillId="0" borderId="20" xfId="33" applyFont="1" applyFill="1" applyBorder="1" applyAlignment="1">
      <alignment horizontal="right" vertical="center"/>
    </xf>
    <xf numFmtId="38" fontId="26" fillId="0" borderId="13" xfId="33" applyFont="1" applyFill="1" applyBorder="1" applyAlignment="1">
      <alignment horizontal="right" vertical="center"/>
    </xf>
    <xf numFmtId="38" fontId="26" fillId="0" borderId="10" xfId="33" applyFont="1" applyFill="1" applyBorder="1" applyAlignment="1">
      <alignment horizontal="right" vertical="center"/>
    </xf>
    <xf numFmtId="38" fontId="26" fillId="0" borderId="20" xfId="33" applyFont="1" applyFill="1" applyBorder="1" applyAlignment="1">
      <alignment horizontal="right" vertical="center" wrapText="1"/>
    </xf>
    <xf numFmtId="38" fontId="26" fillId="0" borderId="13" xfId="33" applyFont="1" applyFill="1" applyBorder="1" applyAlignment="1">
      <alignment horizontal="right" vertical="center" wrapText="1"/>
    </xf>
    <xf numFmtId="182" fontId="26" fillId="0" borderId="24" xfId="42" applyNumberFormat="1" applyFont="1" applyFill="1" applyBorder="1" applyAlignment="1">
      <alignment vertical="center"/>
    </xf>
    <xf numFmtId="182" fontId="26" fillId="0" borderId="10" xfId="42" applyNumberFormat="1" applyFont="1" applyFill="1" applyBorder="1" applyAlignment="1">
      <alignment horizontal="right" vertical="center"/>
    </xf>
    <xf numFmtId="182" fontId="26" fillId="0" borderId="10" xfId="42" applyNumberFormat="1" applyFont="1" applyFill="1" applyBorder="1" applyAlignment="1">
      <alignment vertical="center"/>
    </xf>
    <xf numFmtId="38" fontId="28" fillId="0" borderId="20" xfId="33" applyFont="1" applyFill="1" applyBorder="1" applyAlignment="1">
      <alignment horizontal="right" vertical="center"/>
    </xf>
    <xf numFmtId="38" fontId="28" fillId="0" borderId="13" xfId="33" applyFont="1" applyFill="1" applyBorder="1" applyAlignment="1">
      <alignment horizontal="right" vertical="center"/>
    </xf>
    <xf numFmtId="38" fontId="28" fillId="0" borderId="10" xfId="33" applyFont="1" applyFill="1" applyBorder="1" applyAlignment="1">
      <alignment horizontal="right" vertical="center"/>
    </xf>
    <xf numFmtId="182" fontId="26" fillId="0" borderId="0" xfId="42" applyNumberFormat="1" applyFont="1" applyFill="1" applyBorder="1" applyAlignment="1">
      <alignment vertical="center"/>
    </xf>
    <xf numFmtId="182" fontId="26" fillId="0" borderId="0" xfId="42" applyNumberFormat="1" applyFont="1" applyFill="1" applyBorder="1" applyAlignment="1">
      <alignment horizontal="right" vertical="center"/>
    </xf>
    <xf numFmtId="182" fontId="26" fillId="0" borderId="12" xfId="42" applyNumberFormat="1" applyFont="1" applyFill="1" applyBorder="1" applyAlignment="1">
      <alignment horizontal="right" vertical="center"/>
    </xf>
    <xf numFmtId="182" fontId="26" fillId="0" borderId="12" xfId="42" applyNumberFormat="1" applyFont="1" applyFill="1" applyBorder="1" applyAlignment="1">
      <alignment vertical="center"/>
    </xf>
    <xf numFmtId="182" fontId="26" fillId="0" borderId="20" xfId="42" applyNumberFormat="1" applyFont="1" applyFill="1" applyBorder="1" applyAlignment="1">
      <alignment vertical="center"/>
    </xf>
    <xf numFmtId="182" fontId="26" fillId="0" borderId="13" xfId="42" applyNumberFormat="1" applyFont="1" applyFill="1" applyBorder="1" applyAlignment="1">
      <alignment vertical="center"/>
    </xf>
    <xf numFmtId="182" fontId="26" fillId="0" borderId="13" xfId="42" applyNumberFormat="1" applyFont="1" applyFill="1" applyBorder="1" applyAlignment="1">
      <alignment horizontal="right" vertical="center"/>
    </xf>
    <xf numFmtId="0" fontId="0" fillId="0" borderId="25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49" fontId="26" fillId="0" borderId="0" xfId="42" applyNumberFormat="1" applyFont="1" applyFill="1" applyBorder="1" applyAlignment="1">
      <alignment horizontal="right" vertical="center"/>
    </xf>
    <xf numFmtId="49" fontId="26" fillId="0" borderId="12" xfId="42" applyNumberFormat="1" applyFont="1" applyFill="1" applyBorder="1" applyAlignment="1">
      <alignment horizontal="right" vertical="center"/>
    </xf>
    <xf numFmtId="0" fontId="0" fillId="0" borderId="17" xfId="0" applyFont="1" applyFill="1" applyBorder="1" applyAlignment="1">
      <alignment vertical="center"/>
    </xf>
    <xf numFmtId="38" fontId="26" fillId="0" borderId="10" xfId="33" applyFont="1" applyFill="1" applyBorder="1" applyAlignment="1">
      <alignment horizontal="right" vertical="center" wrapText="1"/>
    </xf>
    <xf numFmtId="49" fontId="1" fillId="25" borderId="10" xfId="42" applyNumberFormat="1" applyFont="1" applyFill="1" applyBorder="1" applyAlignment="1">
      <alignment vertical="center"/>
    </xf>
    <xf numFmtId="185" fontId="0" fillId="0" borderId="12" xfId="0" applyNumberFormat="1" applyFill="1" applyBorder="1" applyAlignment="1">
      <alignment vertical="center"/>
    </xf>
    <xf numFmtId="185" fontId="0" fillId="0" borderId="12" xfId="0" applyNumberFormat="1" applyFont="1" applyFill="1" applyBorder="1" applyAlignment="1">
      <alignment vertical="center"/>
    </xf>
    <xf numFmtId="185" fontId="20" fillId="0" borderId="13" xfId="0" applyNumberFormat="1" applyFont="1" applyFill="1" applyBorder="1" applyAlignment="1">
      <alignment vertical="center"/>
    </xf>
    <xf numFmtId="38" fontId="0" fillId="24" borderId="10" xfId="33" applyFont="1" applyFill="1" applyBorder="1" applyAlignment="1">
      <alignment vertical="center"/>
    </xf>
    <xf numFmtId="186" fontId="0" fillId="0" borderId="15" xfId="0" applyNumberFormat="1" applyFont="1" applyFill="1" applyBorder="1" applyAlignment="1">
      <alignment vertical="center"/>
    </xf>
    <xf numFmtId="186" fontId="0" fillId="0" borderId="12" xfId="0" applyNumberFormat="1" applyFont="1" applyFill="1" applyBorder="1" applyAlignment="1">
      <alignment vertical="center"/>
    </xf>
    <xf numFmtId="187" fontId="0" fillId="0" borderId="0" xfId="0" applyNumberFormat="1">
      <alignment vertical="center"/>
    </xf>
    <xf numFmtId="49" fontId="1" fillId="26" borderId="10" xfId="42" applyNumberFormat="1" applyFont="1" applyFill="1" applyBorder="1" applyAlignment="1">
      <alignment vertical="center"/>
    </xf>
    <xf numFmtId="0" fontId="0" fillId="0" borderId="35" xfId="0" applyBorder="1" applyAlignment="1">
      <alignment horizontal="center" vertical="center"/>
    </xf>
    <xf numFmtId="38" fontId="0" fillId="0" borderId="35" xfId="33" applyFont="1" applyFill="1" applyBorder="1">
      <alignment vertical="center"/>
    </xf>
    <xf numFmtId="38" fontId="26" fillId="0" borderId="11" xfId="33" applyFont="1" applyFill="1" applyBorder="1" applyAlignment="1">
      <alignment horizontal="right" vertical="center"/>
    </xf>
    <xf numFmtId="38" fontId="26" fillId="0" borderId="12" xfId="33" applyFont="1" applyFill="1" applyBorder="1" applyAlignment="1">
      <alignment horizontal="right" vertical="center"/>
    </xf>
    <xf numFmtId="176" fontId="26" fillId="0" borderId="12" xfId="33" applyNumberFormat="1" applyFont="1" applyFill="1" applyBorder="1" applyAlignment="1">
      <alignment horizontal="right" vertical="center"/>
    </xf>
    <xf numFmtId="176" fontId="26" fillId="0" borderId="11" xfId="33" applyNumberFormat="1" applyFont="1" applyFill="1" applyBorder="1" applyAlignment="1">
      <alignment horizontal="right" vertical="center"/>
    </xf>
    <xf numFmtId="176" fontId="26" fillId="0" borderId="10" xfId="33" applyNumberFormat="1" applyFont="1" applyFill="1" applyBorder="1" applyAlignment="1">
      <alignment horizontal="right" vertical="center"/>
    </xf>
    <xf numFmtId="0" fontId="0" fillId="0" borderId="10" xfId="0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0" fillId="27" borderId="11" xfId="0" applyFill="1" applyBorder="1">
      <alignment vertical="center"/>
    </xf>
    <xf numFmtId="0" fontId="0" fillId="27" borderId="11" xfId="0" applyFill="1" applyBorder="1" applyAlignment="1">
      <alignment horizontal="left" vertical="center" indent="1"/>
    </xf>
    <xf numFmtId="0" fontId="0" fillId="27" borderId="12" xfId="0" applyFill="1" applyBorder="1" applyAlignment="1">
      <alignment horizontal="left" vertical="center" indent="1"/>
    </xf>
    <xf numFmtId="0" fontId="0" fillId="27" borderId="13" xfId="0" applyFill="1" applyBorder="1" applyAlignment="1">
      <alignment horizontal="left" vertical="center" indent="1"/>
    </xf>
    <xf numFmtId="0" fontId="0" fillId="27" borderId="12" xfId="0" applyFill="1" applyBorder="1">
      <alignment vertical="center"/>
    </xf>
    <xf numFmtId="0" fontId="0" fillId="27" borderId="12" xfId="0" applyFill="1" applyBorder="1" applyAlignment="1">
      <alignment horizontal="left" vertical="center" indent="1" shrinkToFit="1"/>
    </xf>
    <xf numFmtId="0" fontId="0" fillId="27" borderId="10" xfId="0" applyFill="1" applyBorder="1" applyAlignment="1">
      <alignment horizontal="left" vertical="center" indent="1"/>
    </xf>
    <xf numFmtId="0" fontId="0" fillId="27" borderId="12" xfId="0" applyFont="1" applyFill="1" applyBorder="1" applyAlignment="1">
      <alignment horizontal="left" vertical="center" indent="1" shrinkToFit="1"/>
    </xf>
    <xf numFmtId="0" fontId="0" fillId="27" borderId="13" xfId="0" applyFill="1" applyBorder="1" applyAlignment="1">
      <alignment horizontal="left" vertical="center" indent="1" shrinkToFit="1"/>
    </xf>
    <xf numFmtId="0" fontId="0" fillId="0" borderId="0" xfId="0" applyAlignment="1">
      <alignment horizontal="right" vertical="center"/>
    </xf>
    <xf numFmtId="0" fontId="20" fillId="0" borderId="19" xfId="0" applyFont="1" applyBorder="1" applyAlignment="1">
      <alignment horizontal="center" vertical="center"/>
    </xf>
    <xf numFmtId="176" fontId="20" fillId="0" borderId="19" xfId="0" applyNumberFormat="1" applyFont="1" applyFill="1" applyBorder="1" applyAlignment="1">
      <alignment vertical="center"/>
    </xf>
    <xf numFmtId="185" fontId="20" fillId="0" borderId="19" xfId="0" applyNumberFormat="1" applyFont="1" applyFill="1" applyBorder="1" applyAlignment="1">
      <alignment vertical="center"/>
    </xf>
    <xf numFmtId="179" fontId="20" fillId="0" borderId="19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1" fillId="24" borderId="10" xfId="0" applyFont="1" applyFill="1" applyBorder="1" applyAlignment="1">
      <alignment vertical="center"/>
    </xf>
    <xf numFmtId="38" fontId="20" fillId="0" borderId="11" xfId="33" applyFont="1" applyFill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38" fontId="27" fillId="0" borderId="13" xfId="33" applyFont="1" applyFill="1" applyBorder="1" applyAlignment="1">
      <alignment vertical="center"/>
    </xf>
    <xf numFmtId="38" fontId="27" fillId="0" borderId="13" xfId="33" applyFont="1" applyFill="1" applyBorder="1" applyAlignment="1">
      <alignment horizontal="right" vertical="center"/>
    </xf>
    <xf numFmtId="0" fontId="20" fillId="0" borderId="13" xfId="33" applyNumberFormat="1" applyFont="1" applyFill="1" applyBorder="1" applyAlignment="1">
      <alignment horizontal="right" vertical="center"/>
    </xf>
    <xf numFmtId="176" fontId="27" fillId="0" borderId="18" xfId="0" applyNumberFormat="1" applyFont="1" applyBorder="1" applyAlignment="1">
      <alignment horizontal="center" vertical="center"/>
    </xf>
    <xf numFmtId="176" fontId="27" fillId="0" borderId="15" xfId="0" applyNumberFormat="1" applyFont="1" applyBorder="1" applyAlignment="1">
      <alignment horizontal="center" vertical="center"/>
    </xf>
    <xf numFmtId="176" fontId="27" fillId="0" borderId="16" xfId="0" applyNumberFormat="1" applyFont="1" applyBorder="1" applyAlignment="1">
      <alignment horizontal="center" vertical="center"/>
    </xf>
    <xf numFmtId="3" fontId="0" fillId="0" borderId="10" xfId="0" applyNumberFormat="1" applyFill="1" applyBorder="1" applyAlignment="1">
      <alignment horizontal="right" wrapText="1"/>
    </xf>
    <xf numFmtId="38" fontId="0" fillId="0" borderId="10" xfId="33" applyFont="1" applyFill="1" applyBorder="1" applyAlignment="1">
      <alignment horizontal="right" wrapText="1"/>
    </xf>
    <xf numFmtId="3" fontId="0" fillId="0" borderId="13" xfId="0" applyNumberFormat="1" applyFill="1" applyBorder="1" applyAlignment="1">
      <alignment horizontal="right" wrapText="1"/>
    </xf>
    <xf numFmtId="38" fontId="0" fillId="0" borderId="13" xfId="33" applyFont="1" applyFill="1" applyBorder="1" applyAlignment="1">
      <alignment horizontal="right" wrapText="1"/>
    </xf>
    <xf numFmtId="0" fontId="0" fillId="0" borderId="13" xfId="0" applyFill="1" applyBorder="1" applyAlignment="1">
      <alignment horizontal="right" wrapText="1"/>
    </xf>
    <xf numFmtId="0" fontId="0" fillId="24" borderId="11" xfId="0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0" fillId="0" borderId="10" xfId="0" applyFon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181" fontId="0" fillId="0" borderId="22" xfId="0" applyNumberFormat="1" applyFont="1" applyFill="1" applyBorder="1" applyAlignment="1">
      <alignment horizontal="right" vertical="top" wrapText="1"/>
    </xf>
    <xf numFmtId="0" fontId="0" fillId="0" borderId="23" xfId="0" applyFont="1" applyBorder="1" applyAlignment="1">
      <alignment horizontal="center" vertical="center"/>
    </xf>
    <xf numFmtId="181" fontId="0" fillId="0" borderId="23" xfId="0" applyNumberFormat="1" applyFont="1" applyFill="1" applyBorder="1" applyAlignment="1">
      <alignment horizontal="right" vertical="top" wrapText="1"/>
    </xf>
    <xf numFmtId="0" fontId="20" fillId="0" borderId="12" xfId="0" applyFont="1" applyBorder="1" applyAlignment="1">
      <alignment horizontal="center" vertical="center"/>
    </xf>
    <xf numFmtId="181" fontId="20" fillId="0" borderId="12" xfId="0" applyNumberFormat="1" applyFont="1" applyFill="1" applyBorder="1" applyAlignment="1">
      <alignment horizontal="right" vertical="top" wrapText="1"/>
    </xf>
    <xf numFmtId="180" fontId="0" fillId="0" borderId="12" xfId="0" applyNumberFormat="1" applyFont="1" applyFill="1" applyBorder="1">
      <alignment vertical="center"/>
    </xf>
    <xf numFmtId="0" fontId="23" fillId="0" borderId="12" xfId="0" applyFont="1" applyBorder="1" applyAlignment="1">
      <alignment horizontal="left" vertical="center"/>
    </xf>
    <xf numFmtId="38" fontId="20" fillId="0" borderId="12" xfId="33" applyFont="1" applyFill="1" applyBorder="1">
      <alignment vertical="center"/>
    </xf>
    <xf numFmtId="180" fontId="20" fillId="0" borderId="12" xfId="0" applyNumberFormat="1" applyFont="1" applyFill="1" applyBorder="1">
      <alignment vertical="center"/>
    </xf>
    <xf numFmtId="38" fontId="22" fillId="0" borderId="0" xfId="0" applyNumberFormat="1" applyFont="1">
      <alignment vertical="center"/>
    </xf>
    <xf numFmtId="182" fontId="0" fillId="0" borderId="0" xfId="0" applyNumberFormat="1">
      <alignment vertical="center"/>
    </xf>
    <xf numFmtId="49" fontId="1" fillId="24" borderId="10" xfId="42" applyNumberFormat="1" applyFont="1" applyFill="1" applyBorder="1" applyAlignment="1">
      <alignment horizontal="center" vertical="center"/>
    </xf>
    <xf numFmtId="49" fontId="1" fillId="0" borderId="10" xfId="42" applyNumberFormat="1" applyFont="1" applyFill="1" applyBorder="1" applyAlignment="1">
      <alignment horizontal="center" vertical="center" wrapText="1"/>
    </xf>
    <xf numFmtId="38" fontId="29" fillId="0" borderId="10" xfId="33" applyFont="1" applyFill="1" applyBorder="1" applyAlignment="1">
      <alignment horizontal="right" vertical="center" wrapText="1"/>
    </xf>
    <xf numFmtId="176" fontId="30" fillId="0" borderId="10" xfId="33" applyNumberFormat="1" applyFont="1" applyFill="1" applyBorder="1" applyAlignment="1">
      <alignment horizontal="right" vertical="center"/>
    </xf>
    <xf numFmtId="49" fontId="1" fillId="28" borderId="10" xfId="42" applyNumberFormat="1" applyFont="1" applyFill="1" applyBorder="1" applyAlignment="1">
      <alignment vertical="center"/>
    </xf>
    <xf numFmtId="182" fontId="26" fillId="28" borderId="10" xfId="42" applyNumberFormat="1" applyFont="1" applyFill="1" applyBorder="1" applyAlignment="1">
      <alignment vertical="center"/>
    </xf>
    <xf numFmtId="176" fontId="26" fillId="28" borderId="10" xfId="42" applyNumberFormat="1" applyFont="1" applyFill="1" applyBorder="1" applyAlignment="1">
      <alignment vertical="center"/>
    </xf>
    <xf numFmtId="49" fontId="1" fillId="0" borderId="12" xfId="42" applyNumberFormat="1" applyFont="1" applyFill="1" applyBorder="1" applyAlignment="1">
      <alignment vertical="center"/>
    </xf>
    <xf numFmtId="182" fontId="0" fillId="0" borderId="12" xfId="42" applyNumberFormat="1" applyFont="1" applyFill="1" applyBorder="1" applyAlignment="1">
      <alignment horizontal="right" vertical="center"/>
    </xf>
    <xf numFmtId="176" fontId="26" fillId="0" borderId="13" xfId="33" applyNumberFormat="1" applyFont="1" applyFill="1" applyBorder="1" applyAlignment="1">
      <alignment horizontal="right" vertical="center"/>
    </xf>
    <xf numFmtId="182" fontId="26" fillId="28" borderId="24" xfId="42" applyNumberFormat="1" applyFont="1" applyFill="1" applyBorder="1" applyAlignment="1">
      <alignment vertical="center"/>
    </xf>
    <xf numFmtId="176" fontId="26" fillId="28" borderId="24" xfId="42" applyNumberFormat="1" applyFont="1" applyFill="1" applyBorder="1" applyAlignment="1">
      <alignment vertical="center"/>
    </xf>
    <xf numFmtId="49" fontId="1" fillId="29" borderId="10" xfId="42" applyNumberFormat="1" applyFont="1" applyFill="1" applyBorder="1" applyAlignment="1">
      <alignment vertical="center"/>
    </xf>
    <xf numFmtId="182" fontId="26" fillId="29" borderId="10" xfId="42" applyNumberFormat="1" applyFont="1" applyFill="1" applyBorder="1" applyAlignment="1">
      <alignment vertical="center"/>
    </xf>
    <xf numFmtId="176" fontId="26" fillId="29" borderId="10" xfId="42" applyNumberFormat="1" applyFont="1" applyFill="1" applyBorder="1" applyAlignment="1">
      <alignment vertical="center"/>
    </xf>
    <xf numFmtId="182" fontId="26" fillId="29" borderId="10" xfId="42" applyNumberFormat="1" applyFont="1" applyFill="1" applyBorder="1" applyAlignment="1">
      <alignment horizontal="right" vertical="center"/>
    </xf>
    <xf numFmtId="176" fontId="26" fillId="29" borderId="10" xfId="42" applyNumberFormat="1" applyFont="1" applyFill="1" applyBorder="1" applyAlignment="1">
      <alignment horizontal="right" vertical="center"/>
    </xf>
    <xf numFmtId="49" fontId="1" fillId="0" borderId="12" xfId="42" applyNumberFormat="1" applyFont="1" applyFill="1" applyBorder="1" applyAlignment="1">
      <alignment vertical="center" shrinkToFit="1"/>
    </xf>
    <xf numFmtId="0" fontId="0" fillId="0" borderId="12" xfId="42" applyNumberFormat="1" applyFont="1" applyFill="1" applyBorder="1" applyAlignment="1">
      <alignment horizontal="right" vertical="center"/>
    </xf>
    <xf numFmtId="49" fontId="1" fillId="0" borderId="13" xfId="42" applyNumberFormat="1" applyFont="1" applyFill="1" applyBorder="1" applyAlignment="1">
      <alignment vertical="center"/>
    </xf>
    <xf numFmtId="0" fontId="0" fillId="29" borderId="10" xfId="0" applyFont="1" applyFill="1" applyBorder="1" applyAlignment="1">
      <alignment vertical="center"/>
    </xf>
    <xf numFmtId="0" fontId="0" fillId="29" borderId="25" xfId="0" applyFont="1" applyFill="1" applyBorder="1" applyAlignment="1">
      <alignment vertical="center"/>
    </xf>
    <xf numFmtId="0" fontId="0" fillId="29" borderId="10" xfId="0" applyFont="1" applyFill="1" applyBorder="1" applyAlignment="1">
      <alignment horizontal="right" vertical="center"/>
    </xf>
    <xf numFmtId="0" fontId="0" fillId="29" borderId="17" xfId="0" applyFont="1" applyFill="1" applyBorder="1" applyAlignment="1">
      <alignment vertical="center"/>
    </xf>
    <xf numFmtId="176" fontId="26" fillId="29" borderId="10" xfId="33" applyNumberFormat="1" applyFont="1" applyFill="1" applyBorder="1" applyAlignment="1">
      <alignment horizontal="right" vertical="center"/>
    </xf>
    <xf numFmtId="189" fontId="0" fillId="0" borderId="0" xfId="44" applyNumberFormat="1" applyFont="1">
      <alignment vertical="center"/>
    </xf>
    <xf numFmtId="38" fontId="0" fillId="0" borderId="0" xfId="33" applyFont="1">
      <alignment vertical="center"/>
    </xf>
    <xf numFmtId="0" fontId="31" fillId="0" borderId="0" xfId="0" applyFont="1">
      <alignment vertical="center"/>
    </xf>
    <xf numFmtId="56" fontId="0" fillId="0" borderId="0" xfId="0" applyNumberFormat="1">
      <alignment vertical="center"/>
    </xf>
    <xf numFmtId="180" fontId="27" fillId="0" borderId="13" xfId="0" applyNumberFormat="1" applyFont="1" applyBorder="1" applyAlignment="1">
      <alignment horizontal="right" vertical="center" wrapText="1"/>
    </xf>
    <xf numFmtId="180" fontId="27" fillId="0" borderId="12" xfId="0" applyNumberFormat="1" applyFont="1" applyBorder="1" applyAlignment="1">
      <alignment horizontal="right" vertical="center" wrapText="1"/>
    </xf>
    <xf numFmtId="180" fontId="0" fillId="0" borderId="14" xfId="0" applyNumberFormat="1" applyFont="1" applyFill="1" applyBorder="1">
      <alignment vertical="center"/>
    </xf>
    <xf numFmtId="180" fontId="0" fillId="0" borderId="15" xfId="0" applyNumberFormat="1" applyFill="1" applyBorder="1">
      <alignment vertical="center"/>
    </xf>
    <xf numFmtId="180" fontId="0" fillId="0" borderId="14" xfId="0" applyNumberFormat="1" applyFill="1" applyBorder="1">
      <alignment vertical="center"/>
    </xf>
    <xf numFmtId="180" fontId="0" fillId="0" borderId="15" xfId="0" applyNumberFormat="1" applyFont="1" applyFill="1" applyBorder="1">
      <alignment vertical="center"/>
    </xf>
    <xf numFmtId="180" fontId="27" fillId="0" borderId="11" xfId="0" applyNumberFormat="1" applyFont="1" applyBorder="1" applyAlignment="1">
      <alignment horizontal="right" vertical="center" wrapText="1"/>
    </xf>
    <xf numFmtId="180" fontId="0" fillId="0" borderId="15" xfId="0" applyNumberFormat="1" applyFont="1" applyBorder="1">
      <alignment vertical="center"/>
    </xf>
    <xf numFmtId="180" fontId="0" fillId="0" borderId="12" xfId="0" applyNumberFormat="1" applyFont="1" applyBorder="1" applyAlignment="1">
      <alignment horizontal="right" vertical="center" wrapText="1"/>
    </xf>
    <xf numFmtId="180" fontId="0" fillId="0" borderId="14" xfId="0" applyNumberFormat="1" applyFont="1" applyBorder="1" applyAlignment="1">
      <alignment horizontal="right" vertical="center" wrapText="1"/>
    </xf>
    <xf numFmtId="180" fontId="27" fillId="0" borderId="15" xfId="0" applyNumberFormat="1" applyFont="1" applyBorder="1">
      <alignment vertical="center"/>
    </xf>
    <xf numFmtId="180" fontId="27" fillId="0" borderId="13" xfId="0" applyNumberFormat="1" applyFont="1" applyBorder="1">
      <alignment vertical="center"/>
    </xf>
    <xf numFmtId="38" fontId="0" fillId="27" borderId="10" xfId="33" applyFont="1" applyFill="1" applyBorder="1" applyAlignment="1">
      <alignment horizontal="right" vertical="center"/>
    </xf>
    <xf numFmtId="38" fontId="0" fillId="0" borderId="12" xfId="33" applyFont="1" applyBorder="1" applyAlignment="1">
      <alignment horizontal="right" vertical="center" wrapText="1"/>
    </xf>
    <xf numFmtId="38" fontId="27" fillId="0" borderId="15" xfId="33" applyFont="1" applyBorder="1">
      <alignment vertical="center"/>
    </xf>
    <xf numFmtId="49" fontId="1" fillId="24" borderId="10" xfId="42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26" fillId="0" borderId="26" xfId="33" applyFont="1" applyFill="1" applyBorder="1" applyAlignment="1">
      <alignment horizontal="right" vertical="center" wrapText="1"/>
    </xf>
    <xf numFmtId="182" fontId="26" fillId="0" borderId="14" xfId="42" applyNumberFormat="1" applyFont="1" applyFill="1" applyBorder="1" applyAlignment="1">
      <alignment vertical="center"/>
    </xf>
    <xf numFmtId="182" fontId="26" fillId="0" borderId="14" xfId="42" applyNumberFormat="1" applyFont="1" applyFill="1" applyBorder="1" applyAlignment="1">
      <alignment horizontal="right" vertical="center"/>
    </xf>
    <xf numFmtId="182" fontId="26" fillId="28" borderId="25" xfId="42" applyNumberFormat="1" applyFont="1" applyFill="1" applyBorder="1" applyAlignment="1">
      <alignment vertical="center"/>
    </xf>
    <xf numFmtId="49" fontId="26" fillId="0" borderId="14" xfId="42" applyNumberFormat="1" applyFont="1" applyFill="1" applyBorder="1" applyAlignment="1">
      <alignment horizontal="right" vertical="center"/>
    </xf>
    <xf numFmtId="182" fontId="26" fillId="0" borderId="26" xfId="42" applyNumberFormat="1" applyFont="1" applyFill="1" applyBorder="1" applyAlignment="1">
      <alignment vertical="center"/>
    </xf>
    <xf numFmtId="10" fontId="26" fillId="0" borderId="12" xfId="44" applyNumberFormat="1" applyFont="1" applyFill="1" applyBorder="1" applyAlignment="1">
      <alignment vertical="center"/>
    </xf>
    <xf numFmtId="10" fontId="26" fillId="0" borderId="12" xfId="44" applyNumberFormat="1" applyFont="1" applyFill="1" applyBorder="1" applyAlignment="1">
      <alignment horizontal="right" vertical="center"/>
    </xf>
    <xf numFmtId="180" fontId="0" fillId="0" borderId="15" xfId="0" applyNumberFormat="1" applyFont="1" applyBorder="1" applyAlignment="1">
      <alignment horizontal="right" vertical="center" wrapText="1"/>
    </xf>
    <xf numFmtId="38" fontId="0" fillId="0" borderId="15" xfId="33" applyFont="1" applyBorder="1" applyAlignment="1">
      <alignment horizontal="right" vertical="center" wrapText="1"/>
    </xf>
    <xf numFmtId="0" fontId="0" fillId="24" borderId="10" xfId="0" applyFill="1" applyBorder="1" applyAlignment="1">
      <alignment horizontal="center" vertical="center"/>
    </xf>
    <xf numFmtId="188" fontId="20" fillId="0" borderId="16" xfId="44" applyNumberFormat="1" applyFont="1" applyFill="1" applyBorder="1" applyAlignment="1">
      <alignment horizontal="right" vertical="center"/>
    </xf>
    <xf numFmtId="188" fontId="20" fillId="0" borderId="26" xfId="44" applyNumberFormat="1" applyFont="1" applyFill="1" applyBorder="1" applyAlignment="1">
      <alignment horizontal="right" vertical="center"/>
    </xf>
    <xf numFmtId="38" fontId="20" fillId="0" borderId="18" xfId="33" applyFont="1" applyFill="1" applyBorder="1" applyAlignment="1">
      <alignment vertical="center"/>
    </xf>
    <xf numFmtId="38" fontId="20" fillId="0" borderId="29" xfId="33" applyFont="1" applyFill="1" applyBorder="1" applyAlignment="1">
      <alignment vertical="center"/>
    </xf>
    <xf numFmtId="38" fontId="20" fillId="0" borderId="11" xfId="33" applyFont="1" applyFill="1" applyBorder="1" applyAlignment="1">
      <alignment vertical="center"/>
    </xf>
    <xf numFmtId="49" fontId="20" fillId="0" borderId="16" xfId="33" applyNumberFormat="1" applyFont="1" applyFill="1" applyBorder="1" applyAlignment="1">
      <alignment horizontal="right" vertical="center"/>
    </xf>
    <xf numFmtId="49" fontId="20" fillId="0" borderId="26" xfId="33" applyNumberFormat="1" applyFont="1" applyFill="1" applyBorder="1" applyAlignment="1">
      <alignment horizontal="right" vertical="center"/>
    </xf>
    <xf numFmtId="0" fontId="0" fillId="24" borderId="31" xfId="0" applyFill="1" applyBorder="1" applyAlignment="1">
      <alignment horizontal="center" vertical="center"/>
    </xf>
    <xf numFmtId="0" fontId="0" fillId="24" borderId="32" xfId="0" applyFill="1" applyBorder="1" applyAlignment="1">
      <alignment horizontal="center" vertical="center"/>
    </xf>
    <xf numFmtId="0" fontId="0" fillId="24" borderId="33" xfId="0" applyFill="1" applyBorder="1" applyAlignment="1">
      <alignment horizontal="center" vertical="center"/>
    </xf>
    <xf numFmtId="0" fontId="0" fillId="24" borderId="34" xfId="0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38" fontId="20" fillId="0" borderId="18" xfId="33" applyFont="1" applyBorder="1" applyAlignment="1">
      <alignment horizontal="center" vertical="center"/>
    </xf>
    <xf numFmtId="38" fontId="20" fillId="0" borderId="16" xfId="33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24" borderId="11" xfId="0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0" fillId="24" borderId="17" xfId="0" applyFill="1" applyBorder="1" applyAlignment="1">
      <alignment horizontal="center" vertical="center"/>
    </xf>
    <xf numFmtId="0" fontId="0" fillId="24" borderId="25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2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2" fillId="24" borderId="25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8" xfId="0" applyFont="1" applyFill="1" applyBorder="1" applyAlignment="1">
      <alignment horizontal="center" vertical="center" wrapText="1"/>
    </xf>
    <xf numFmtId="0" fontId="21" fillId="24" borderId="29" xfId="0" applyFont="1" applyFill="1" applyBorder="1" applyAlignment="1">
      <alignment horizontal="center" vertical="center" wrapText="1"/>
    </xf>
    <xf numFmtId="49" fontId="1" fillId="24" borderId="10" xfId="42" applyNumberFormat="1" applyFont="1" applyFill="1" applyBorder="1" applyAlignment="1">
      <alignment horizontal="center" vertical="center"/>
    </xf>
    <xf numFmtId="180" fontId="24" fillId="24" borderId="29" xfId="33" applyNumberFormat="1" applyFont="1" applyFill="1" applyBorder="1" applyAlignment="1">
      <alignment horizontal="center" vertical="center" wrapText="1"/>
    </xf>
    <xf numFmtId="180" fontId="24" fillId="24" borderId="26" xfId="3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1" fillId="24" borderId="17" xfId="42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4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JB16" xfId="42" xr:uid="{00000000-0005-0000-0000-00002B000000}"/>
    <cellStyle name="良い" xfId="43" builtinId="26" customBuiltin="1"/>
  </cellStyles>
  <dxfs count="0"/>
  <tableStyles count="0" defaultTableStyle="TableStyleMedium2" defaultPivotStyle="PivotStyleLight16"/>
  <colors>
    <mruColors>
      <color rgb="FFCCFFFF"/>
      <color rgb="FFFF99FF"/>
      <color rgb="FF66FFFF"/>
      <color rgb="FFFFCCFF"/>
      <color rgb="FF00FFFF"/>
      <color rgb="FFFFFFCC"/>
      <color rgb="FFCCFF99"/>
      <color rgb="FF99FF99"/>
      <color rgb="FF0000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43</xdr:row>
      <xdr:rowOff>0</xdr:rowOff>
    </xdr:from>
    <xdr:to>
      <xdr:col>9</xdr:col>
      <xdr:colOff>0</xdr:colOff>
      <xdr:row>43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 bwMode="auto">
        <a:xfrm>
          <a:off x="6086475" y="7810500"/>
          <a:ext cx="35242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7"/>
  <sheetViews>
    <sheetView zoomScale="90" zoomScaleNormal="90" workbookViewId="0">
      <selection activeCell="G23" sqref="G23"/>
    </sheetView>
  </sheetViews>
  <sheetFormatPr defaultRowHeight="13" x14ac:dyDescent="0.2"/>
  <cols>
    <col min="1" max="1" width="4.08984375" customWidth="1"/>
    <col min="2" max="2" width="11.81640625" customWidth="1"/>
    <col min="3" max="6" width="11.6328125" customWidth="1"/>
    <col min="7" max="7" width="21.36328125" customWidth="1"/>
  </cols>
  <sheetData>
    <row r="1" spans="2:7" x14ac:dyDescent="0.2">
      <c r="B1" s="2" t="s">
        <v>194</v>
      </c>
    </row>
    <row r="2" spans="2:7" x14ac:dyDescent="0.2">
      <c r="G2" s="3" t="s">
        <v>243</v>
      </c>
    </row>
    <row r="3" spans="2:7" s="1" customFormat="1" x14ac:dyDescent="0.2">
      <c r="B3" s="301" t="s">
        <v>209</v>
      </c>
      <c r="C3" s="301" t="s">
        <v>112</v>
      </c>
      <c r="D3" s="301" t="s">
        <v>190</v>
      </c>
      <c r="E3" s="301"/>
      <c r="F3" s="301"/>
      <c r="G3" s="301" t="s">
        <v>141</v>
      </c>
    </row>
    <row r="4" spans="2:7" s="1" customFormat="1" x14ac:dyDescent="0.2">
      <c r="B4" s="301"/>
      <c r="C4" s="301"/>
      <c r="D4" s="4" t="s">
        <v>125</v>
      </c>
      <c r="E4" s="4" t="s">
        <v>52</v>
      </c>
      <c r="F4" s="4" t="s">
        <v>303</v>
      </c>
      <c r="G4" s="301"/>
    </row>
    <row r="5" spans="2:7" x14ac:dyDescent="0.2">
      <c r="B5" s="5" t="s">
        <v>128</v>
      </c>
      <c r="C5" s="6">
        <v>4317</v>
      </c>
      <c r="D5" s="6">
        <v>24813</v>
      </c>
      <c r="E5" s="6">
        <v>11858</v>
      </c>
      <c r="F5" s="6">
        <v>12955</v>
      </c>
      <c r="G5" s="7" t="s">
        <v>323</v>
      </c>
    </row>
    <row r="6" spans="2:7" x14ac:dyDescent="0.2">
      <c r="B6" s="8" t="s">
        <v>381</v>
      </c>
      <c r="C6" s="9">
        <v>4710</v>
      </c>
      <c r="D6" s="9">
        <v>27238</v>
      </c>
      <c r="E6" s="9">
        <v>13028</v>
      </c>
      <c r="F6" s="9">
        <v>14210</v>
      </c>
      <c r="G6" s="10" t="s">
        <v>170</v>
      </c>
    </row>
    <row r="7" spans="2:7" x14ac:dyDescent="0.2">
      <c r="B7" s="8" t="s">
        <v>129</v>
      </c>
      <c r="C7" s="9">
        <v>5221</v>
      </c>
      <c r="D7" s="9">
        <v>29634</v>
      </c>
      <c r="E7" s="9">
        <v>13974</v>
      </c>
      <c r="F7" s="9">
        <v>15660</v>
      </c>
      <c r="G7" s="10" t="s">
        <v>132</v>
      </c>
    </row>
    <row r="8" spans="2:7" x14ac:dyDescent="0.2">
      <c r="B8" s="8" t="s">
        <v>249</v>
      </c>
      <c r="C8" s="9">
        <v>5413</v>
      </c>
      <c r="D8" s="9">
        <v>30859</v>
      </c>
      <c r="E8" s="9">
        <v>14405</v>
      </c>
      <c r="F8" s="9">
        <v>16454</v>
      </c>
      <c r="G8" s="10" t="s">
        <v>309</v>
      </c>
    </row>
    <row r="9" spans="2:7" x14ac:dyDescent="0.2">
      <c r="B9" s="8" t="s">
        <v>199</v>
      </c>
      <c r="C9" s="9">
        <v>5428</v>
      </c>
      <c r="D9" s="9">
        <v>31401</v>
      </c>
      <c r="E9" s="9">
        <v>14904</v>
      </c>
      <c r="F9" s="9">
        <v>16497</v>
      </c>
      <c r="G9" s="8" t="s">
        <v>310</v>
      </c>
    </row>
    <row r="10" spans="2:7" x14ac:dyDescent="0.2">
      <c r="B10" s="8" t="s">
        <v>16</v>
      </c>
      <c r="C10" s="9">
        <v>6960</v>
      </c>
      <c r="D10" s="9">
        <v>38902</v>
      </c>
      <c r="E10" s="9">
        <v>19130</v>
      </c>
      <c r="F10" s="9">
        <v>19772</v>
      </c>
      <c r="G10" s="8" t="s">
        <v>9</v>
      </c>
    </row>
    <row r="11" spans="2:7" x14ac:dyDescent="0.2">
      <c r="B11" s="8" t="s">
        <v>61</v>
      </c>
      <c r="C11" s="9">
        <v>7194</v>
      </c>
      <c r="D11" s="9">
        <v>39781</v>
      </c>
      <c r="E11" s="9">
        <v>19069</v>
      </c>
      <c r="F11" s="9">
        <v>20712</v>
      </c>
      <c r="G11" s="8" t="s">
        <v>257</v>
      </c>
    </row>
    <row r="12" spans="2:7" x14ac:dyDescent="0.2">
      <c r="B12" s="8" t="s">
        <v>318</v>
      </c>
      <c r="C12" s="9">
        <v>7304</v>
      </c>
      <c r="D12" s="9">
        <v>40176</v>
      </c>
      <c r="E12" s="11" t="s">
        <v>349</v>
      </c>
      <c r="F12" s="11" t="s">
        <v>349</v>
      </c>
      <c r="G12" s="8" t="s">
        <v>83</v>
      </c>
    </row>
    <row r="13" spans="2:7" x14ac:dyDescent="0.2">
      <c r="B13" s="8" t="s">
        <v>224</v>
      </c>
      <c r="C13" s="9">
        <v>7561</v>
      </c>
      <c r="D13" s="9">
        <v>41601</v>
      </c>
      <c r="E13" s="11">
        <v>19995</v>
      </c>
      <c r="F13" s="11">
        <v>21606</v>
      </c>
      <c r="G13" s="8" t="s">
        <v>39</v>
      </c>
    </row>
    <row r="14" spans="2:7" x14ac:dyDescent="0.2">
      <c r="B14" s="8" t="s">
        <v>337</v>
      </c>
      <c r="C14" s="9">
        <v>8221</v>
      </c>
      <c r="D14" s="9">
        <v>41870</v>
      </c>
      <c r="E14" s="9">
        <v>19825</v>
      </c>
      <c r="F14" s="9">
        <v>22045</v>
      </c>
      <c r="G14" s="8" t="s">
        <v>158</v>
      </c>
    </row>
    <row r="15" spans="2:7" x14ac:dyDescent="0.2">
      <c r="B15" s="8" t="s">
        <v>222</v>
      </c>
      <c r="C15" s="9">
        <v>9690</v>
      </c>
      <c r="D15" s="9">
        <v>44419</v>
      </c>
      <c r="E15" s="9">
        <v>21103</v>
      </c>
      <c r="F15" s="9">
        <v>23316</v>
      </c>
      <c r="G15" s="8" t="s">
        <v>291</v>
      </c>
    </row>
    <row r="16" spans="2:7" x14ac:dyDescent="0.2">
      <c r="B16" s="8" t="s">
        <v>308</v>
      </c>
      <c r="C16" s="9">
        <v>11174</v>
      </c>
      <c r="D16" s="9">
        <v>47369</v>
      </c>
      <c r="E16" s="9">
        <v>22486</v>
      </c>
      <c r="F16" s="9">
        <v>24883</v>
      </c>
      <c r="G16" s="8" t="s">
        <v>290</v>
      </c>
    </row>
    <row r="17" spans="2:7" x14ac:dyDescent="0.2">
      <c r="B17" s="8" t="s">
        <v>236</v>
      </c>
      <c r="C17" s="9">
        <v>12811</v>
      </c>
      <c r="D17" s="9">
        <v>50733</v>
      </c>
      <c r="E17" s="9">
        <v>24229</v>
      </c>
      <c r="F17" s="9">
        <v>26504</v>
      </c>
      <c r="G17" s="8" t="s">
        <v>213</v>
      </c>
    </row>
    <row r="18" spans="2:7" x14ac:dyDescent="0.2">
      <c r="B18" s="8" t="s">
        <v>56</v>
      </c>
      <c r="C18" s="9">
        <v>14528</v>
      </c>
      <c r="D18" s="9">
        <v>54254</v>
      </c>
      <c r="E18" s="9">
        <v>25973</v>
      </c>
      <c r="F18" s="9">
        <v>28281</v>
      </c>
      <c r="G18" s="8" t="s">
        <v>17</v>
      </c>
    </row>
    <row r="19" spans="2:7" x14ac:dyDescent="0.2">
      <c r="B19" s="8" t="s">
        <v>90</v>
      </c>
      <c r="C19" s="9">
        <v>15480</v>
      </c>
      <c r="D19" s="9">
        <v>55791</v>
      </c>
      <c r="E19" s="9">
        <v>26533</v>
      </c>
      <c r="F19" s="9">
        <v>29258</v>
      </c>
      <c r="G19" s="8" t="s">
        <v>12</v>
      </c>
    </row>
    <row r="20" spans="2:7" x14ac:dyDescent="0.2">
      <c r="B20" s="8" t="s">
        <v>69</v>
      </c>
      <c r="C20" s="9">
        <v>16183</v>
      </c>
      <c r="D20" s="9">
        <v>55877</v>
      </c>
      <c r="E20" s="9">
        <v>26354</v>
      </c>
      <c r="F20" s="9">
        <v>29523</v>
      </c>
      <c r="G20" s="8" t="s">
        <v>341</v>
      </c>
    </row>
    <row r="21" spans="2:7" x14ac:dyDescent="0.2">
      <c r="B21" s="8" t="s">
        <v>251</v>
      </c>
      <c r="C21" s="9">
        <v>18033</v>
      </c>
      <c r="D21" s="9">
        <v>57414</v>
      </c>
      <c r="E21" s="9">
        <v>27332</v>
      </c>
      <c r="F21" s="9">
        <v>30082</v>
      </c>
      <c r="G21" s="8" t="s">
        <v>205</v>
      </c>
    </row>
    <row r="22" spans="2:7" x14ac:dyDescent="0.2">
      <c r="B22" s="8" t="s">
        <v>44</v>
      </c>
      <c r="C22" s="9">
        <v>20391</v>
      </c>
      <c r="D22" s="9">
        <v>60726</v>
      </c>
      <c r="E22" s="9">
        <v>29045</v>
      </c>
      <c r="F22" s="9">
        <v>31681</v>
      </c>
      <c r="G22" s="8" t="s">
        <v>230</v>
      </c>
    </row>
    <row r="23" spans="2:7" x14ac:dyDescent="0.2">
      <c r="B23" s="8" t="s">
        <v>167</v>
      </c>
      <c r="C23" s="9">
        <v>22808</v>
      </c>
      <c r="D23" s="9">
        <v>64723</v>
      </c>
      <c r="E23" s="9">
        <v>30880</v>
      </c>
      <c r="F23" s="9">
        <v>33843</v>
      </c>
      <c r="G23" s="8" t="s">
        <v>76</v>
      </c>
    </row>
    <row r="24" spans="2:7" x14ac:dyDescent="0.2">
      <c r="B24" s="8" t="s">
        <v>228</v>
      </c>
      <c r="C24" s="9">
        <v>25219</v>
      </c>
      <c r="D24" s="9">
        <v>69074</v>
      </c>
      <c r="E24" s="9">
        <v>32701</v>
      </c>
      <c r="F24" s="9">
        <v>36373</v>
      </c>
      <c r="G24" s="8" t="s">
        <v>299</v>
      </c>
    </row>
    <row r="25" spans="2:7" x14ac:dyDescent="0.2">
      <c r="B25" s="146" t="s">
        <v>345</v>
      </c>
      <c r="C25" s="9">
        <v>27630</v>
      </c>
      <c r="D25" s="9">
        <v>72902</v>
      </c>
      <c r="E25" s="11">
        <v>34799</v>
      </c>
      <c r="F25" s="11">
        <v>38103</v>
      </c>
      <c r="G25" s="146" t="s">
        <v>374</v>
      </c>
    </row>
    <row r="26" spans="2:7" x14ac:dyDescent="0.2">
      <c r="B26" s="212" t="s">
        <v>387</v>
      </c>
      <c r="C26" s="213">
        <v>29816</v>
      </c>
      <c r="D26" s="213">
        <v>74196</v>
      </c>
      <c r="E26" s="214">
        <v>35528</v>
      </c>
      <c r="F26" s="214">
        <v>38668</v>
      </c>
      <c r="G26" s="12" t="s">
        <v>388</v>
      </c>
    </row>
    <row r="27" spans="2:7" x14ac:dyDescent="0.2">
      <c r="G27" s="3" t="s">
        <v>357</v>
      </c>
    </row>
  </sheetData>
  <mergeCells count="4">
    <mergeCell ref="B3:B4"/>
    <mergeCell ref="C3:C4"/>
    <mergeCell ref="D3:F3"/>
    <mergeCell ref="G3:G4"/>
  </mergeCells>
  <phoneticPr fontId="25"/>
  <pageMargins left="0.78740157480314965" right="0.78740157480314965" top="0.78740157480314965" bottom="0.39370078740157483" header="0.51181102362204722" footer="0.39370078740157483"/>
  <pageSetup paperSize="9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T55"/>
  <sheetViews>
    <sheetView tabSelected="1" zoomScale="80" zoomScaleNormal="80" workbookViewId="0">
      <pane xSplit="2" topLeftCell="C1" activePane="topRight" state="frozen"/>
      <selection activeCell="J14" sqref="J14"/>
      <selection pane="topRight" activeCell="W49" sqref="W49"/>
    </sheetView>
  </sheetViews>
  <sheetFormatPr defaultRowHeight="13" x14ac:dyDescent="0.2"/>
  <cols>
    <col min="1" max="1" width="4.08984375" customWidth="1"/>
    <col min="2" max="2" width="22.36328125" customWidth="1"/>
    <col min="15" max="16" width="9" style="111"/>
    <col min="19" max="19" width="9" style="111" bestFit="1" customWidth="1"/>
    <col min="20" max="20" width="12.08984375" style="111" bestFit="1" customWidth="1"/>
  </cols>
  <sheetData>
    <row r="1" spans="2:20" x14ac:dyDescent="0.2">
      <c r="B1" s="2" t="s">
        <v>147</v>
      </c>
    </row>
    <row r="2" spans="2:20" x14ac:dyDescent="0.2">
      <c r="P2" s="226" t="s">
        <v>304</v>
      </c>
      <c r="T2" s="112"/>
    </row>
    <row r="3" spans="2:20" x14ac:dyDescent="0.2">
      <c r="B3" s="347" t="s">
        <v>105</v>
      </c>
      <c r="C3" s="349" t="s">
        <v>326</v>
      </c>
      <c r="D3" s="350"/>
      <c r="E3" s="351" t="s">
        <v>81</v>
      </c>
      <c r="F3" s="351"/>
      <c r="G3" s="343" t="s">
        <v>185</v>
      </c>
      <c r="H3" s="343"/>
      <c r="I3" s="345" t="s">
        <v>206</v>
      </c>
      <c r="J3" s="346"/>
      <c r="K3" s="343" t="s">
        <v>28</v>
      </c>
      <c r="L3" s="343"/>
      <c r="M3" s="343" t="s">
        <v>104</v>
      </c>
      <c r="N3" s="343"/>
      <c r="O3" s="344" t="s">
        <v>387</v>
      </c>
      <c r="P3" s="344"/>
      <c r="S3"/>
      <c r="T3"/>
    </row>
    <row r="4" spans="2:20" x14ac:dyDescent="0.2">
      <c r="B4" s="348"/>
      <c r="C4" s="231" t="s">
        <v>339</v>
      </c>
      <c r="D4" s="191" t="s">
        <v>18</v>
      </c>
      <c r="E4" s="230" t="s">
        <v>339</v>
      </c>
      <c r="F4" s="231" t="s">
        <v>18</v>
      </c>
      <c r="G4" s="192" t="s">
        <v>339</v>
      </c>
      <c r="H4" s="232" t="s">
        <v>18</v>
      </c>
      <c r="I4" s="192" t="s">
        <v>339</v>
      </c>
      <c r="J4" s="232" t="s">
        <v>18</v>
      </c>
      <c r="K4" s="192" t="s">
        <v>339</v>
      </c>
      <c r="L4" s="232" t="s">
        <v>18</v>
      </c>
      <c r="M4" s="192" t="s">
        <v>339</v>
      </c>
      <c r="N4" s="232" t="s">
        <v>18</v>
      </c>
      <c r="O4" s="193" t="s">
        <v>339</v>
      </c>
      <c r="P4" s="227" t="s">
        <v>18</v>
      </c>
      <c r="S4"/>
      <c r="T4"/>
    </row>
    <row r="5" spans="2:20" x14ac:dyDescent="0.2">
      <c r="B5" s="228" t="s">
        <v>91</v>
      </c>
      <c r="C5" s="115">
        <v>26116</v>
      </c>
      <c r="D5" s="116">
        <v>100</v>
      </c>
      <c r="E5" s="113">
        <v>28613</v>
      </c>
      <c r="F5" s="114">
        <v>100</v>
      </c>
      <c r="G5" s="115">
        <v>29385</v>
      </c>
      <c r="H5" s="117">
        <v>100</v>
      </c>
      <c r="I5" s="115">
        <v>30972</v>
      </c>
      <c r="J5" s="117">
        <v>100</v>
      </c>
      <c r="K5" s="115">
        <v>32193</v>
      </c>
      <c r="L5" s="117">
        <v>100</v>
      </c>
      <c r="M5" s="115">
        <v>34761</v>
      </c>
      <c r="N5" s="117">
        <v>100</v>
      </c>
      <c r="O5" s="118">
        <f>O6+O10+O14+O22</f>
        <v>34286</v>
      </c>
      <c r="P5" s="119">
        <v>100</v>
      </c>
      <c r="Q5" s="144"/>
      <c r="R5" s="182"/>
      <c r="S5"/>
      <c r="T5"/>
    </row>
    <row r="6" spans="2:20" x14ac:dyDescent="0.2">
      <c r="B6" s="194" t="s">
        <v>245</v>
      </c>
      <c r="C6" s="122">
        <v>1462</v>
      </c>
      <c r="D6" s="123">
        <v>5.6</v>
      </c>
      <c r="E6" s="120">
        <v>1212</v>
      </c>
      <c r="F6" s="121">
        <v>4.2</v>
      </c>
      <c r="G6" s="122">
        <v>913</v>
      </c>
      <c r="H6" s="124">
        <v>3.1</v>
      </c>
      <c r="I6" s="122">
        <v>905</v>
      </c>
      <c r="J6" s="124">
        <v>2.9</v>
      </c>
      <c r="K6" s="122">
        <v>687</v>
      </c>
      <c r="L6" s="117">
        <v>2.1</v>
      </c>
      <c r="M6" s="122">
        <v>665</v>
      </c>
      <c r="N6" s="117">
        <v>1.9</v>
      </c>
      <c r="O6" s="125">
        <f>O7+O8+O9</f>
        <v>542</v>
      </c>
      <c r="P6" s="119">
        <v>1.6</v>
      </c>
      <c r="R6" s="182"/>
      <c r="S6"/>
      <c r="T6"/>
    </row>
    <row r="7" spans="2:20" x14ac:dyDescent="0.2">
      <c r="B7" s="195" t="s">
        <v>198</v>
      </c>
      <c r="C7" s="128">
        <v>1450</v>
      </c>
      <c r="D7" s="129">
        <v>5.6</v>
      </c>
      <c r="E7" s="126">
        <v>1206</v>
      </c>
      <c r="F7" s="127">
        <v>4.2</v>
      </c>
      <c r="G7" s="128">
        <v>906</v>
      </c>
      <c r="H7" s="130">
        <v>3.1</v>
      </c>
      <c r="I7" s="128">
        <v>901</v>
      </c>
      <c r="J7" s="130">
        <v>2.9</v>
      </c>
      <c r="K7" s="128">
        <v>681</v>
      </c>
      <c r="L7" s="124">
        <v>2.1</v>
      </c>
      <c r="M7" s="128">
        <v>653</v>
      </c>
      <c r="N7" s="124">
        <v>1.9</v>
      </c>
      <c r="O7" s="131">
        <f>O24+O39</f>
        <v>530</v>
      </c>
      <c r="P7" s="132">
        <v>1.5</v>
      </c>
      <c r="Q7" s="270"/>
      <c r="R7" s="182"/>
      <c r="S7"/>
      <c r="T7"/>
    </row>
    <row r="8" spans="2:20" x14ac:dyDescent="0.2">
      <c r="B8" s="196" t="s">
        <v>172</v>
      </c>
      <c r="C8" s="122">
        <v>10</v>
      </c>
      <c r="D8" s="123">
        <v>0</v>
      </c>
      <c r="E8" s="120">
        <v>5</v>
      </c>
      <c r="F8" s="121">
        <v>0</v>
      </c>
      <c r="G8" s="122">
        <v>7</v>
      </c>
      <c r="H8" s="124">
        <v>0</v>
      </c>
      <c r="I8" s="122">
        <v>4</v>
      </c>
      <c r="J8" s="124">
        <v>0</v>
      </c>
      <c r="K8" s="122">
        <v>5</v>
      </c>
      <c r="L8" s="124">
        <v>0</v>
      </c>
      <c r="M8" s="122">
        <v>8</v>
      </c>
      <c r="N8" s="124">
        <v>0</v>
      </c>
      <c r="O8" s="125">
        <f>O25+O40</f>
        <v>10</v>
      </c>
      <c r="P8" s="132">
        <v>0</v>
      </c>
      <c r="Q8" s="270"/>
      <c r="R8" s="182"/>
      <c r="S8"/>
      <c r="T8"/>
    </row>
    <row r="9" spans="2:20" x14ac:dyDescent="0.2">
      <c r="B9" s="197" t="s">
        <v>146</v>
      </c>
      <c r="C9" s="135">
        <v>2</v>
      </c>
      <c r="D9" s="136">
        <v>0</v>
      </c>
      <c r="E9" s="133">
        <v>1</v>
      </c>
      <c r="F9" s="134">
        <v>0</v>
      </c>
      <c r="G9" s="135" t="s">
        <v>332</v>
      </c>
      <c r="H9" s="137" t="s">
        <v>332</v>
      </c>
      <c r="I9" s="135" t="s">
        <v>122</v>
      </c>
      <c r="J9" s="137" t="s">
        <v>122</v>
      </c>
      <c r="K9" s="135">
        <v>1</v>
      </c>
      <c r="L9" s="124">
        <v>0</v>
      </c>
      <c r="M9" s="135">
        <v>4</v>
      </c>
      <c r="N9" s="124">
        <v>0</v>
      </c>
      <c r="O9" s="138">
        <f>O26+O41</f>
        <v>2</v>
      </c>
      <c r="P9" s="132">
        <v>0</v>
      </c>
      <c r="Q9" s="270"/>
      <c r="R9" s="182"/>
      <c r="S9"/>
      <c r="T9"/>
    </row>
    <row r="10" spans="2:20" x14ac:dyDescent="0.2">
      <c r="B10" s="198" t="s">
        <v>138</v>
      </c>
      <c r="C10" s="122">
        <v>8400</v>
      </c>
      <c r="D10" s="123">
        <v>32.200000000000003</v>
      </c>
      <c r="E10" s="120">
        <v>8664</v>
      </c>
      <c r="F10" s="121">
        <v>30.3</v>
      </c>
      <c r="G10" s="122">
        <v>8530</v>
      </c>
      <c r="H10" s="124">
        <v>29</v>
      </c>
      <c r="I10" s="122">
        <v>8485</v>
      </c>
      <c r="J10" s="124">
        <v>27.4</v>
      </c>
      <c r="K10" s="122">
        <v>7735</v>
      </c>
      <c r="L10" s="117">
        <v>24</v>
      </c>
      <c r="M10" s="122">
        <v>7981</v>
      </c>
      <c r="N10" s="117">
        <v>23</v>
      </c>
      <c r="O10" s="125">
        <f>O11+O12+O13</f>
        <v>8238</v>
      </c>
      <c r="P10" s="119">
        <v>24</v>
      </c>
      <c r="Q10" s="270"/>
      <c r="R10" s="182"/>
      <c r="S10"/>
      <c r="T10"/>
    </row>
    <row r="11" spans="2:20" x14ac:dyDescent="0.2">
      <c r="B11" s="195" t="s">
        <v>284</v>
      </c>
      <c r="C11" s="128">
        <v>10</v>
      </c>
      <c r="D11" s="129">
        <v>0</v>
      </c>
      <c r="E11" s="126">
        <v>10</v>
      </c>
      <c r="F11" s="127">
        <v>0</v>
      </c>
      <c r="G11" s="128">
        <v>3</v>
      </c>
      <c r="H11" s="130">
        <v>0</v>
      </c>
      <c r="I11" s="128">
        <v>5</v>
      </c>
      <c r="J11" s="130">
        <v>0</v>
      </c>
      <c r="K11" s="128">
        <v>6</v>
      </c>
      <c r="L11" s="124">
        <v>0</v>
      </c>
      <c r="M11" s="128">
        <v>6</v>
      </c>
      <c r="N11" s="124">
        <v>0</v>
      </c>
      <c r="O11" s="131">
        <f>O27+O42</f>
        <v>4</v>
      </c>
      <c r="P11" s="132">
        <v>0</v>
      </c>
      <c r="Q11" s="270"/>
      <c r="R11" s="182"/>
      <c r="S11"/>
      <c r="T11"/>
    </row>
    <row r="12" spans="2:20" x14ac:dyDescent="0.2">
      <c r="B12" s="196" t="s">
        <v>219</v>
      </c>
      <c r="C12" s="122">
        <v>1937</v>
      </c>
      <c r="D12" s="123">
        <v>7.4</v>
      </c>
      <c r="E12" s="120">
        <v>2346</v>
      </c>
      <c r="F12" s="121">
        <v>8.1999999999999993</v>
      </c>
      <c r="G12" s="122">
        <v>2354</v>
      </c>
      <c r="H12" s="124">
        <v>8</v>
      </c>
      <c r="I12" s="122">
        <v>2218</v>
      </c>
      <c r="J12" s="124">
        <v>7.2</v>
      </c>
      <c r="K12" s="122">
        <v>1945</v>
      </c>
      <c r="L12" s="124">
        <v>6</v>
      </c>
      <c r="M12" s="122">
        <v>1945</v>
      </c>
      <c r="N12" s="124">
        <v>5.6</v>
      </c>
      <c r="O12" s="125">
        <f>O28+O43</f>
        <v>1970</v>
      </c>
      <c r="P12" s="132">
        <v>5.7</v>
      </c>
      <c r="Q12" s="270"/>
      <c r="R12" s="182"/>
      <c r="S12"/>
      <c r="T12"/>
    </row>
    <row r="13" spans="2:20" x14ac:dyDescent="0.2">
      <c r="B13" s="197" t="s">
        <v>298</v>
      </c>
      <c r="C13" s="135">
        <v>6453</v>
      </c>
      <c r="D13" s="136">
        <v>24.7</v>
      </c>
      <c r="E13" s="133">
        <v>6308</v>
      </c>
      <c r="F13" s="134">
        <v>22.1</v>
      </c>
      <c r="G13" s="135">
        <v>6173</v>
      </c>
      <c r="H13" s="137">
        <v>21</v>
      </c>
      <c r="I13" s="135">
        <v>6262</v>
      </c>
      <c r="J13" s="137">
        <v>20.2</v>
      </c>
      <c r="K13" s="135">
        <v>5784</v>
      </c>
      <c r="L13" s="124">
        <v>18</v>
      </c>
      <c r="M13" s="135">
        <v>6030</v>
      </c>
      <c r="N13" s="124">
        <v>17.3</v>
      </c>
      <c r="O13" s="138">
        <f>O29+O44</f>
        <v>6264</v>
      </c>
      <c r="P13" s="132">
        <v>18.3</v>
      </c>
      <c r="Q13" s="270"/>
      <c r="R13" s="182"/>
      <c r="S13"/>
      <c r="T13"/>
    </row>
    <row r="14" spans="2:20" x14ac:dyDescent="0.2">
      <c r="B14" s="198" t="s">
        <v>55</v>
      </c>
      <c r="C14" s="122">
        <v>16248</v>
      </c>
      <c r="D14" s="123">
        <v>62.2</v>
      </c>
      <c r="E14" s="120">
        <v>18724</v>
      </c>
      <c r="F14" s="121">
        <v>65.5</v>
      </c>
      <c r="G14" s="122">
        <v>19751</v>
      </c>
      <c r="H14" s="124">
        <v>67.2</v>
      </c>
      <c r="I14" s="122">
        <v>21263</v>
      </c>
      <c r="J14" s="124">
        <v>68.7</v>
      </c>
      <c r="K14" s="122">
        <v>22152</v>
      </c>
      <c r="L14" s="117">
        <v>68.8</v>
      </c>
      <c r="M14" s="122">
        <v>24127</v>
      </c>
      <c r="N14" s="117">
        <v>69.400000000000006</v>
      </c>
      <c r="O14" s="125">
        <f>O15+O16+O17+O18+O19+O20+O21</f>
        <v>24647</v>
      </c>
      <c r="P14" s="119">
        <v>71.900000000000006</v>
      </c>
      <c r="Q14" s="270"/>
      <c r="R14" s="182"/>
      <c r="S14"/>
      <c r="T14"/>
    </row>
    <row r="15" spans="2:20" x14ac:dyDescent="0.2">
      <c r="B15" s="195" t="s">
        <v>65</v>
      </c>
      <c r="C15" s="128">
        <v>5456</v>
      </c>
      <c r="D15" s="129">
        <v>20.9</v>
      </c>
      <c r="E15" s="126">
        <v>6356</v>
      </c>
      <c r="F15" s="127">
        <v>22.2</v>
      </c>
      <c r="G15" s="128">
        <v>6305</v>
      </c>
      <c r="H15" s="130">
        <v>21.5</v>
      </c>
      <c r="I15" s="128">
        <v>5126</v>
      </c>
      <c r="J15" s="130">
        <v>16.600000000000001</v>
      </c>
      <c r="K15" s="128">
        <v>6727</v>
      </c>
      <c r="L15" s="124">
        <v>20.9</v>
      </c>
      <c r="M15" s="128">
        <v>5241</v>
      </c>
      <c r="N15" s="124">
        <v>15.1</v>
      </c>
      <c r="O15" s="131">
        <f t="shared" ref="O15:O22" si="0">O30+O45</f>
        <v>5143</v>
      </c>
      <c r="P15" s="132">
        <v>15</v>
      </c>
      <c r="Q15" s="270"/>
      <c r="R15" s="182"/>
      <c r="S15"/>
      <c r="T15"/>
    </row>
    <row r="16" spans="2:20" x14ac:dyDescent="0.2">
      <c r="B16" s="196" t="s">
        <v>161</v>
      </c>
      <c r="C16" s="122">
        <v>650</v>
      </c>
      <c r="D16" s="123">
        <v>2.5</v>
      </c>
      <c r="E16" s="120">
        <v>620</v>
      </c>
      <c r="F16" s="121">
        <v>2.2999999999999998</v>
      </c>
      <c r="G16" s="139">
        <v>627</v>
      </c>
      <c r="H16" s="140">
        <v>2.1</v>
      </c>
      <c r="I16" s="139">
        <v>561</v>
      </c>
      <c r="J16" s="140">
        <v>1.8</v>
      </c>
      <c r="K16" s="139">
        <v>604</v>
      </c>
      <c r="L16" s="124">
        <v>1.9</v>
      </c>
      <c r="M16" s="139">
        <v>650</v>
      </c>
      <c r="N16" s="124">
        <v>1.9</v>
      </c>
      <c r="O16" s="141">
        <f t="shared" si="0"/>
        <v>625</v>
      </c>
      <c r="P16" s="132">
        <v>1.8</v>
      </c>
      <c r="Q16" s="270"/>
      <c r="R16" s="182"/>
      <c r="S16"/>
      <c r="T16"/>
    </row>
    <row r="17" spans="2:20" x14ac:dyDescent="0.2">
      <c r="B17" s="196" t="s">
        <v>20</v>
      </c>
      <c r="C17" s="122">
        <v>170</v>
      </c>
      <c r="D17" s="123">
        <v>0.6</v>
      </c>
      <c r="E17" s="120">
        <v>157</v>
      </c>
      <c r="F17" s="121">
        <v>0.5</v>
      </c>
      <c r="G17" s="139">
        <v>186</v>
      </c>
      <c r="H17" s="140">
        <v>0.6</v>
      </c>
      <c r="I17" s="139">
        <v>249</v>
      </c>
      <c r="J17" s="140">
        <v>0.8</v>
      </c>
      <c r="K17" s="139">
        <v>392</v>
      </c>
      <c r="L17" s="124">
        <v>1.2</v>
      </c>
      <c r="M17" s="139">
        <v>430</v>
      </c>
      <c r="N17" s="124">
        <v>1.2</v>
      </c>
      <c r="O17" s="141">
        <f t="shared" si="0"/>
        <v>467</v>
      </c>
      <c r="P17" s="132">
        <v>1.4</v>
      </c>
      <c r="Q17" s="270"/>
      <c r="R17" s="182"/>
      <c r="S17"/>
      <c r="T17"/>
    </row>
    <row r="18" spans="2:20" x14ac:dyDescent="0.2">
      <c r="B18" s="196" t="s">
        <v>314</v>
      </c>
      <c r="C18" s="122">
        <v>2479</v>
      </c>
      <c r="D18" s="123">
        <v>9.5</v>
      </c>
      <c r="E18" s="120">
        <v>2994</v>
      </c>
      <c r="F18" s="121">
        <v>10.5</v>
      </c>
      <c r="G18" s="122">
        <v>3009</v>
      </c>
      <c r="H18" s="124">
        <v>10.3</v>
      </c>
      <c r="I18" s="122">
        <v>3463</v>
      </c>
      <c r="J18" s="124">
        <v>11.2</v>
      </c>
      <c r="K18" s="122">
        <v>3612</v>
      </c>
      <c r="L18" s="124">
        <v>11.2</v>
      </c>
      <c r="M18" s="122">
        <v>3935</v>
      </c>
      <c r="N18" s="124">
        <v>11.3</v>
      </c>
      <c r="O18" s="125">
        <f t="shared" si="0"/>
        <v>3992</v>
      </c>
      <c r="P18" s="132">
        <v>11.6</v>
      </c>
      <c r="Q18" s="270"/>
      <c r="R18" s="182"/>
      <c r="S18"/>
      <c r="T18"/>
    </row>
    <row r="19" spans="2:20" x14ac:dyDescent="0.2">
      <c r="B19" s="199" t="s">
        <v>169</v>
      </c>
      <c r="C19" s="122">
        <v>152</v>
      </c>
      <c r="D19" s="123">
        <v>0.6</v>
      </c>
      <c r="E19" s="120">
        <v>157</v>
      </c>
      <c r="F19" s="121">
        <v>0.5</v>
      </c>
      <c r="G19" s="122">
        <v>180</v>
      </c>
      <c r="H19" s="124">
        <v>0.6</v>
      </c>
      <c r="I19" s="122">
        <v>174</v>
      </c>
      <c r="J19" s="124">
        <v>0.6</v>
      </c>
      <c r="K19" s="122">
        <v>218</v>
      </c>
      <c r="L19" s="124">
        <v>0.7</v>
      </c>
      <c r="M19" s="122">
        <v>229</v>
      </c>
      <c r="N19" s="124">
        <v>0.7</v>
      </c>
      <c r="O19" s="125">
        <f t="shared" si="0"/>
        <v>236</v>
      </c>
      <c r="P19" s="132">
        <v>0.7</v>
      </c>
      <c r="Q19" s="270"/>
      <c r="R19" s="182"/>
      <c r="S19"/>
      <c r="T19"/>
    </row>
    <row r="20" spans="2:20" x14ac:dyDescent="0.2">
      <c r="B20" s="196" t="s">
        <v>160</v>
      </c>
      <c r="C20" s="122">
        <v>6233</v>
      </c>
      <c r="D20" s="123">
        <v>23.9</v>
      </c>
      <c r="E20" s="120">
        <v>7268</v>
      </c>
      <c r="F20" s="121">
        <v>25.4</v>
      </c>
      <c r="G20" s="122">
        <v>8260</v>
      </c>
      <c r="H20" s="124">
        <v>28.1</v>
      </c>
      <c r="I20" s="122">
        <v>10383</v>
      </c>
      <c r="J20" s="124">
        <v>33.5</v>
      </c>
      <c r="K20" s="122">
        <v>9074</v>
      </c>
      <c r="L20" s="124">
        <v>28.2</v>
      </c>
      <c r="M20" s="122">
        <v>12057</v>
      </c>
      <c r="N20" s="124">
        <v>34.700000000000003</v>
      </c>
      <c r="O20" s="125">
        <f t="shared" si="0"/>
        <v>12498</v>
      </c>
      <c r="P20" s="132">
        <v>36.5</v>
      </c>
      <c r="Q20" s="270"/>
      <c r="R20" s="182"/>
      <c r="S20"/>
      <c r="T20"/>
    </row>
    <row r="21" spans="2:20" x14ac:dyDescent="0.2">
      <c r="B21" s="196" t="s">
        <v>276</v>
      </c>
      <c r="C21" s="122">
        <v>1108</v>
      </c>
      <c r="D21" s="123">
        <v>4.2</v>
      </c>
      <c r="E21" s="120">
        <v>1172</v>
      </c>
      <c r="F21" s="121">
        <v>4.0999999999999996</v>
      </c>
      <c r="G21" s="122">
        <v>1184</v>
      </c>
      <c r="H21" s="124">
        <v>4</v>
      </c>
      <c r="I21" s="122">
        <v>1307</v>
      </c>
      <c r="J21" s="124">
        <v>4.2</v>
      </c>
      <c r="K21" s="122">
        <v>1525</v>
      </c>
      <c r="L21" s="124">
        <v>4.7</v>
      </c>
      <c r="M21" s="122">
        <v>1585</v>
      </c>
      <c r="N21" s="124">
        <v>4.5999999999999996</v>
      </c>
      <c r="O21" s="125">
        <f t="shared" si="0"/>
        <v>1686</v>
      </c>
      <c r="P21" s="132">
        <v>4.9000000000000004</v>
      </c>
      <c r="Q21" s="270"/>
      <c r="R21" s="182"/>
      <c r="S21"/>
      <c r="T21"/>
    </row>
    <row r="22" spans="2:20" x14ac:dyDescent="0.2">
      <c r="B22" s="200" t="s">
        <v>166</v>
      </c>
      <c r="C22" s="115">
        <v>6</v>
      </c>
      <c r="D22" s="116">
        <v>0</v>
      </c>
      <c r="E22" s="113">
        <v>13</v>
      </c>
      <c r="F22" s="114">
        <v>0</v>
      </c>
      <c r="G22" s="115">
        <v>191</v>
      </c>
      <c r="H22" s="117">
        <v>0.7</v>
      </c>
      <c r="I22" s="115">
        <v>319</v>
      </c>
      <c r="J22" s="117">
        <v>1</v>
      </c>
      <c r="K22" s="115">
        <v>1619</v>
      </c>
      <c r="L22" s="117">
        <v>5</v>
      </c>
      <c r="M22" s="115">
        <v>1988</v>
      </c>
      <c r="N22" s="117">
        <v>5.7</v>
      </c>
      <c r="O22" s="118">
        <f t="shared" si="0"/>
        <v>859</v>
      </c>
      <c r="P22" s="119">
        <v>2.5</v>
      </c>
      <c r="Q22" s="271"/>
      <c r="R22" s="182"/>
      <c r="S22"/>
      <c r="T22"/>
    </row>
    <row r="23" spans="2:20" x14ac:dyDescent="0.2">
      <c r="B23" s="229" t="s">
        <v>27</v>
      </c>
      <c r="C23" s="128"/>
      <c r="D23" s="129"/>
      <c r="E23" s="126"/>
      <c r="F23" s="127"/>
      <c r="G23" s="128"/>
      <c r="H23" s="130"/>
      <c r="I23" s="128"/>
      <c r="J23" s="130"/>
      <c r="K23" s="128"/>
      <c r="L23" s="130"/>
      <c r="M23" s="128"/>
      <c r="N23" s="130"/>
      <c r="O23" s="131"/>
      <c r="P23" s="142"/>
      <c r="Q23" s="270"/>
      <c r="R23" s="182"/>
      <c r="S23"/>
      <c r="T23"/>
    </row>
    <row r="24" spans="2:20" x14ac:dyDescent="0.2">
      <c r="B24" s="199" t="s">
        <v>198</v>
      </c>
      <c r="C24" s="122">
        <v>744</v>
      </c>
      <c r="D24" s="123">
        <v>2.9</v>
      </c>
      <c r="E24" s="120">
        <v>650</v>
      </c>
      <c r="F24" s="121">
        <v>2.2999999999999998</v>
      </c>
      <c r="G24" s="122">
        <v>509</v>
      </c>
      <c r="H24" s="124">
        <v>1.7</v>
      </c>
      <c r="I24" s="122">
        <v>524</v>
      </c>
      <c r="J24" s="124">
        <v>1.7</v>
      </c>
      <c r="K24" s="122">
        <v>419</v>
      </c>
      <c r="L24" s="124">
        <v>1.3</v>
      </c>
      <c r="M24" s="122">
        <v>428</v>
      </c>
      <c r="N24" s="124">
        <v>1.2</v>
      </c>
      <c r="O24" s="125">
        <v>343</v>
      </c>
      <c r="P24" s="132">
        <v>1</v>
      </c>
      <c r="Q24" s="270"/>
      <c r="R24" s="182"/>
      <c r="S24"/>
      <c r="T24"/>
    </row>
    <row r="25" spans="2:20" x14ac:dyDescent="0.2">
      <c r="B25" s="199" t="s">
        <v>172</v>
      </c>
      <c r="C25" s="122">
        <v>8</v>
      </c>
      <c r="D25" s="123">
        <v>0</v>
      </c>
      <c r="E25" s="120">
        <v>5</v>
      </c>
      <c r="F25" s="121">
        <v>0</v>
      </c>
      <c r="G25" s="122">
        <v>5</v>
      </c>
      <c r="H25" s="124">
        <v>0</v>
      </c>
      <c r="I25" s="122">
        <v>4</v>
      </c>
      <c r="J25" s="124">
        <v>0</v>
      </c>
      <c r="K25" s="122">
        <v>5</v>
      </c>
      <c r="L25" s="124">
        <v>0</v>
      </c>
      <c r="M25" s="122">
        <v>7</v>
      </c>
      <c r="N25" s="124">
        <v>0</v>
      </c>
      <c r="O25" s="125">
        <v>9</v>
      </c>
      <c r="P25" s="132">
        <v>0</v>
      </c>
      <c r="Q25" s="270"/>
      <c r="R25" s="182"/>
      <c r="S25"/>
      <c r="T25"/>
    </row>
    <row r="26" spans="2:20" x14ac:dyDescent="0.2">
      <c r="B26" s="199" t="s">
        <v>146</v>
      </c>
      <c r="C26" s="122">
        <v>2</v>
      </c>
      <c r="D26" s="123">
        <v>0</v>
      </c>
      <c r="E26" s="120">
        <v>1</v>
      </c>
      <c r="F26" s="121">
        <v>0</v>
      </c>
      <c r="G26" s="122" t="s">
        <v>332</v>
      </c>
      <c r="H26" s="124" t="s">
        <v>332</v>
      </c>
      <c r="I26" s="122" t="s">
        <v>122</v>
      </c>
      <c r="J26" s="124" t="s">
        <v>122</v>
      </c>
      <c r="K26" s="122">
        <v>1</v>
      </c>
      <c r="L26" s="124">
        <v>0</v>
      </c>
      <c r="M26" s="122">
        <v>4</v>
      </c>
      <c r="N26" s="124">
        <v>0</v>
      </c>
      <c r="O26" s="125">
        <v>1</v>
      </c>
      <c r="P26" s="132">
        <v>0</v>
      </c>
      <c r="Q26" s="270"/>
      <c r="R26" s="182"/>
      <c r="S26"/>
      <c r="T26"/>
    </row>
    <row r="27" spans="2:20" x14ac:dyDescent="0.2">
      <c r="B27" s="199" t="s">
        <v>284</v>
      </c>
      <c r="C27" s="122">
        <v>7</v>
      </c>
      <c r="D27" s="123">
        <v>0</v>
      </c>
      <c r="E27" s="120">
        <v>6</v>
      </c>
      <c r="F27" s="121">
        <v>0</v>
      </c>
      <c r="G27" s="122">
        <v>1</v>
      </c>
      <c r="H27" s="124">
        <v>0</v>
      </c>
      <c r="I27" s="122">
        <v>2</v>
      </c>
      <c r="J27" s="124">
        <v>0</v>
      </c>
      <c r="K27" s="122">
        <v>4</v>
      </c>
      <c r="L27" s="124">
        <v>0</v>
      </c>
      <c r="M27" s="122">
        <v>5</v>
      </c>
      <c r="N27" s="124">
        <v>0</v>
      </c>
      <c r="O27" s="125">
        <v>2</v>
      </c>
      <c r="P27" s="132">
        <v>0</v>
      </c>
      <c r="Q27" s="270"/>
      <c r="R27" s="182"/>
      <c r="S27"/>
      <c r="T27"/>
    </row>
    <row r="28" spans="2:20" x14ac:dyDescent="0.2">
      <c r="B28" s="199" t="s">
        <v>219</v>
      </c>
      <c r="C28" s="122">
        <v>1601</v>
      </c>
      <c r="D28" s="123">
        <v>6.1</v>
      </c>
      <c r="E28" s="120">
        <v>1905</v>
      </c>
      <c r="F28" s="121">
        <v>6.7</v>
      </c>
      <c r="G28" s="122">
        <v>1968</v>
      </c>
      <c r="H28" s="124">
        <v>6.7</v>
      </c>
      <c r="I28" s="122">
        <v>1866</v>
      </c>
      <c r="J28" s="124">
        <v>6</v>
      </c>
      <c r="K28" s="122">
        <v>1637</v>
      </c>
      <c r="L28" s="124">
        <v>5.0999999999999996</v>
      </c>
      <c r="M28" s="122">
        <v>1614</v>
      </c>
      <c r="N28" s="124">
        <v>4.5999999999999996</v>
      </c>
      <c r="O28" s="125">
        <v>1612</v>
      </c>
      <c r="P28" s="132">
        <v>4.7</v>
      </c>
      <c r="Q28" s="270"/>
      <c r="R28" s="182"/>
      <c r="S28"/>
      <c r="T28"/>
    </row>
    <row r="29" spans="2:20" x14ac:dyDescent="0.2">
      <c r="B29" s="199" t="s">
        <v>298</v>
      </c>
      <c r="C29" s="122">
        <v>3856</v>
      </c>
      <c r="D29" s="123">
        <v>14.8</v>
      </c>
      <c r="E29" s="120">
        <v>3916</v>
      </c>
      <c r="F29" s="121">
        <v>13.7</v>
      </c>
      <c r="G29" s="122">
        <v>4014</v>
      </c>
      <c r="H29" s="124">
        <v>13.7</v>
      </c>
      <c r="I29" s="122">
        <v>4109</v>
      </c>
      <c r="J29" s="124">
        <v>13.3</v>
      </c>
      <c r="K29" s="122">
        <v>3873</v>
      </c>
      <c r="L29" s="124">
        <v>12</v>
      </c>
      <c r="M29" s="122">
        <v>3987</v>
      </c>
      <c r="N29" s="124">
        <v>11.5</v>
      </c>
      <c r="O29" s="125">
        <v>4071</v>
      </c>
      <c r="P29" s="132">
        <v>11.9</v>
      </c>
      <c r="Q29" s="270"/>
      <c r="R29" s="182"/>
      <c r="S29"/>
      <c r="T29"/>
    </row>
    <row r="30" spans="2:20" x14ac:dyDescent="0.2">
      <c r="B30" s="199" t="s">
        <v>65</v>
      </c>
      <c r="C30" s="122">
        <v>2647</v>
      </c>
      <c r="D30" s="123">
        <v>10.1</v>
      </c>
      <c r="E30" s="120">
        <v>2998</v>
      </c>
      <c r="F30" s="121">
        <v>10.5</v>
      </c>
      <c r="G30" s="122">
        <v>2891</v>
      </c>
      <c r="H30" s="124">
        <v>9.8000000000000007</v>
      </c>
      <c r="I30" s="122">
        <v>2511</v>
      </c>
      <c r="J30" s="124">
        <v>8.1</v>
      </c>
      <c r="K30" s="122">
        <v>3150</v>
      </c>
      <c r="L30" s="124">
        <v>9.8000000000000007</v>
      </c>
      <c r="M30" s="122">
        <v>2549</v>
      </c>
      <c r="N30" s="124">
        <v>7.3</v>
      </c>
      <c r="O30" s="125">
        <v>2397</v>
      </c>
      <c r="P30" s="132">
        <v>7</v>
      </c>
      <c r="Q30" s="270"/>
      <c r="R30" s="182"/>
      <c r="S30"/>
      <c r="T30"/>
    </row>
    <row r="31" spans="2:20" x14ac:dyDescent="0.2">
      <c r="B31" s="199" t="s">
        <v>161</v>
      </c>
      <c r="C31" s="122">
        <v>218</v>
      </c>
      <c r="D31" s="123">
        <v>0.8</v>
      </c>
      <c r="E31" s="120">
        <v>197</v>
      </c>
      <c r="F31" s="121">
        <v>0.7</v>
      </c>
      <c r="G31" s="139">
        <v>195</v>
      </c>
      <c r="H31" s="140">
        <v>0.7</v>
      </c>
      <c r="I31" s="139">
        <v>179</v>
      </c>
      <c r="J31" s="140">
        <v>0.6</v>
      </c>
      <c r="K31" s="139">
        <v>223</v>
      </c>
      <c r="L31" s="124">
        <v>0.7</v>
      </c>
      <c r="M31" s="139">
        <v>238</v>
      </c>
      <c r="N31" s="124">
        <v>0.7</v>
      </c>
      <c r="O31" s="141">
        <v>228</v>
      </c>
      <c r="P31" s="132">
        <v>0.7</v>
      </c>
      <c r="Q31" s="270"/>
      <c r="R31" s="182"/>
      <c r="S31"/>
      <c r="T31"/>
    </row>
    <row r="32" spans="2:20" x14ac:dyDescent="0.2">
      <c r="B32" s="199" t="s">
        <v>20</v>
      </c>
      <c r="C32" s="122">
        <v>117</v>
      </c>
      <c r="D32" s="123">
        <v>0.5</v>
      </c>
      <c r="E32" s="120">
        <v>95</v>
      </c>
      <c r="F32" s="121">
        <v>0.3</v>
      </c>
      <c r="G32" s="139">
        <v>121</v>
      </c>
      <c r="H32" s="140">
        <v>0.4</v>
      </c>
      <c r="I32" s="139">
        <v>153</v>
      </c>
      <c r="J32" s="140">
        <v>0.5</v>
      </c>
      <c r="K32" s="139">
        <v>233</v>
      </c>
      <c r="L32" s="124">
        <v>0.7</v>
      </c>
      <c r="M32" s="139">
        <v>262</v>
      </c>
      <c r="N32" s="124">
        <v>0.8</v>
      </c>
      <c r="O32" s="141">
        <v>292</v>
      </c>
      <c r="P32" s="132">
        <v>0.8</v>
      </c>
      <c r="Q32" s="270"/>
      <c r="R32" s="182"/>
      <c r="S32"/>
      <c r="T32"/>
    </row>
    <row r="33" spans="2:20" x14ac:dyDescent="0.2">
      <c r="B33" s="199" t="s">
        <v>314</v>
      </c>
      <c r="C33" s="122">
        <v>2131</v>
      </c>
      <c r="D33" s="123">
        <v>8.1999999999999993</v>
      </c>
      <c r="E33" s="120">
        <v>2371</v>
      </c>
      <c r="F33" s="121">
        <v>8.3000000000000007</v>
      </c>
      <c r="G33" s="122">
        <v>2399</v>
      </c>
      <c r="H33" s="124">
        <v>8.1999999999999993</v>
      </c>
      <c r="I33" s="122">
        <v>2549</v>
      </c>
      <c r="J33" s="124">
        <v>8.3000000000000007</v>
      </c>
      <c r="K33" s="122">
        <v>2623</v>
      </c>
      <c r="L33" s="124">
        <v>8.1</v>
      </c>
      <c r="M33" s="122">
        <v>2781</v>
      </c>
      <c r="N33" s="124">
        <v>8</v>
      </c>
      <c r="O33" s="125">
        <v>2678</v>
      </c>
      <c r="P33" s="132">
        <v>7.8</v>
      </c>
      <c r="Q33" s="270"/>
      <c r="R33" s="182"/>
      <c r="S33"/>
      <c r="T33"/>
    </row>
    <row r="34" spans="2:20" x14ac:dyDescent="0.2">
      <c r="B34" s="201" t="s">
        <v>169</v>
      </c>
      <c r="C34" s="122">
        <v>126</v>
      </c>
      <c r="D34" s="123">
        <v>0.5</v>
      </c>
      <c r="E34" s="120">
        <v>130</v>
      </c>
      <c r="F34" s="121">
        <v>0.5</v>
      </c>
      <c r="G34" s="122">
        <v>150</v>
      </c>
      <c r="H34" s="124">
        <v>0.5</v>
      </c>
      <c r="I34" s="122">
        <v>148</v>
      </c>
      <c r="J34" s="124">
        <v>0.5</v>
      </c>
      <c r="K34" s="122">
        <v>189</v>
      </c>
      <c r="L34" s="124">
        <v>0.6</v>
      </c>
      <c r="M34" s="122">
        <v>196</v>
      </c>
      <c r="N34" s="124">
        <v>0.6</v>
      </c>
      <c r="O34" s="125">
        <v>200</v>
      </c>
      <c r="P34" s="132">
        <v>0.6</v>
      </c>
      <c r="Q34" s="270"/>
      <c r="R34" s="182"/>
      <c r="S34"/>
      <c r="T34"/>
    </row>
    <row r="35" spans="2:20" x14ac:dyDescent="0.2">
      <c r="B35" s="199" t="s">
        <v>160</v>
      </c>
      <c r="C35" s="122">
        <v>2855</v>
      </c>
      <c r="D35" s="123">
        <v>10.9</v>
      </c>
      <c r="E35" s="120">
        <v>3297</v>
      </c>
      <c r="F35" s="121">
        <v>11.5</v>
      </c>
      <c r="G35" s="122">
        <v>3747</v>
      </c>
      <c r="H35" s="124">
        <v>12.8</v>
      </c>
      <c r="I35" s="122">
        <v>4464</v>
      </c>
      <c r="J35" s="124">
        <v>13.5</v>
      </c>
      <c r="K35" s="122">
        <v>3737</v>
      </c>
      <c r="L35" s="124">
        <v>11.6</v>
      </c>
      <c r="M35" s="122">
        <v>4742</v>
      </c>
      <c r="N35" s="124">
        <v>13.6</v>
      </c>
      <c r="O35" s="125">
        <v>4794</v>
      </c>
      <c r="P35" s="132">
        <v>14</v>
      </c>
      <c r="Q35" s="270"/>
      <c r="R35" s="182"/>
      <c r="S35"/>
      <c r="T35"/>
    </row>
    <row r="36" spans="2:20" x14ac:dyDescent="0.2">
      <c r="B36" s="199" t="s">
        <v>276</v>
      </c>
      <c r="C36" s="122">
        <v>848</v>
      </c>
      <c r="D36" s="123">
        <v>3.2</v>
      </c>
      <c r="E36" s="120">
        <v>820</v>
      </c>
      <c r="F36" s="121">
        <v>2.9</v>
      </c>
      <c r="G36" s="122">
        <v>866</v>
      </c>
      <c r="H36" s="124">
        <v>2.9</v>
      </c>
      <c r="I36" s="122">
        <v>939</v>
      </c>
      <c r="J36" s="124">
        <v>3</v>
      </c>
      <c r="K36" s="122">
        <v>1091</v>
      </c>
      <c r="L36" s="124">
        <v>3.4</v>
      </c>
      <c r="M36" s="122">
        <v>1140</v>
      </c>
      <c r="N36" s="124">
        <v>3.3</v>
      </c>
      <c r="O36" s="125">
        <v>1184</v>
      </c>
      <c r="P36" s="132">
        <v>3.5</v>
      </c>
      <c r="Q36" s="270"/>
      <c r="R36" s="182"/>
      <c r="S36"/>
      <c r="T36"/>
    </row>
    <row r="37" spans="2:20" x14ac:dyDescent="0.2">
      <c r="B37" s="199" t="s">
        <v>166</v>
      </c>
      <c r="C37" s="122">
        <v>1</v>
      </c>
      <c r="D37" s="123">
        <v>0</v>
      </c>
      <c r="E37" s="120">
        <v>7</v>
      </c>
      <c r="F37" s="121">
        <v>0</v>
      </c>
      <c r="G37" s="122">
        <v>95</v>
      </c>
      <c r="H37" s="124">
        <v>0.3</v>
      </c>
      <c r="I37" s="122">
        <v>194</v>
      </c>
      <c r="J37" s="124">
        <v>0.6</v>
      </c>
      <c r="K37" s="122">
        <v>984</v>
      </c>
      <c r="L37" s="137">
        <v>3.1</v>
      </c>
      <c r="M37" s="122">
        <v>1151</v>
      </c>
      <c r="N37" s="137">
        <v>3.3</v>
      </c>
      <c r="O37" s="125">
        <v>427</v>
      </c>
      <c r="P37" s="143">
        <v>1.2</v>
      </c>
      <c r="Q37" s="270"/>
      <c r="R37" s="182"/>
      <c r="S37"/>
      <c r="T37"/>
    </row>
    <row r="38" spans="2:20" x14ac:dyDescent="0.2">
      <c r="B38" s="229" t="s">
        <v>240</v>
      </c>
      <c r="C38" s="128"/>
      <c r="D38" s="129"/>
      <c r="E38" s="126"/>
      <c r="F38" s="127"/>
      <c r="G38" s="128"/>
      <c r="H38" s="130"/>
      <c r="I38" s="128"/>
      <c r="J38" s="130"/>
      <c r="K38" s="128"/>
      <c r="L38" s="130"/>
      <c r="M38" s="128"/>
      <c r="N38" s="130"/>
      <c r="O38" s="131"/>
      <c r="P38" s="142"/>
      <c r="Q38" s="270"/>
      <c r="R38" s="182"/>
      <c r="S38"/>
      <c r="T38"/>
    </row>
    <row r="39" spans="2:20" x14ac:dyDescent="0.2">
      <c r="B39" s="199" t="s">
        <v>198</v>
      </c>
      <c r="C39" s="122">
        <v>706</v>
      </c>
      <c r="D39" s="123">
        <v>2.7</v>
      </c>
      <c r="E39" s="120">
        <v>556</v>
      </c>
      <c r="F39" s="121">
        <v>1.9</v>
      </c>
      <c r="G39" s="122">
        <v>397</v>
      </c>
      <c r="H39" s="124">
        <v>1.4</v>
      </c>
      <c r="I39" s="122">
        <v>377</v>
      </c>
      <c r="J39" s="124">
        <v>1.2</v>
      </c>
      <c r="K39" s="122">
        <v>262</v>
      </c>
      <c r="L39" s="124">
        <v>0.8</v>
      </c>
      <c r="M39" s="122">
        <v>225</v>
      </c>
      <c r="N39" s="124">
        <v>0.6</v>
      </c>
      <c r="O39" s="125">
        <v>187</v>
      </c>
      <c r="P39" s="132">
        <v>0.5</v>
      </c>
      <c r="Q39" s="270"/>
      <c r="R39" s="182"/>
      <c r="S39"/>
      <c r="T39"/>
    </row>
    <row r="40" spans="2:20" x14ac:dyDescent="0.2">
      <c r="B40" s="199" t="s">
        <v>172</v>
      </c>
      <c r="C40" s="122">
        <v>2</v>
      </c>
      <c r="D40" s="123">
        <v>0</v>
      </c>
      <c r="E40" s="120" t="s">
        <v>332</v>
      </c>
      <c r="F40" s="121" t="s">
        <v>332</v>
      </c>
      <c r="G40" s="122">
        <v>2</v>
      </c>
      <c r="H40" s="124">
        <v>0</v>
      </c>
      <c r="I40" s="122" t="s">
        <v>122</v>
      </c>
      <c r="J40" s="124" t="s">
        <v>122</v>
      </c>
      <c r="K40" s="122" t="s">
        <v>122</v>
      </c>
      <c r="L40" s="124" t="s">
        <v>332</v>
      </c>
      <c r="M40" s="122">
        <v>1</v>
      </c>
      <c r="N40" s="124">
        <v>0</v>
      </c>
      <c r="O40" s="125">
        <v>1</v>
      </c>
      <c r="P40" s="132">
        <v>0</v>
      </c>
      <c r="Q40" s="270"/>
      <c r="R40" s="182"/>
      <c r="S40"/>
      <c r="T40"/>
    </row>
    <row r="41" spans="2:20" x14ac:dyDescent="0.2">
      <c r="B41" s="199" t="s">
        <v>146</v>
      </c>
      <c r="C41" s="122" t="s">
        <v>332</v>
      </c>
      <c r="D41" s="123" t="s">
        <v>332</v>
      </c>
      <c r="E41" s="120" t="s">
        <v>332</v>
      </c>
      <c r="F41" s="121" t="s">
        <v>332</v>
      </c>
      <c r="G41" s="122" t="s">
        <v>332</v>
      </c>
      <c r="H41" s="124" t="s">
        <v>332</v>
      </c>
      <c r="I41" s="122" t="s">
        <v>122</v>
      </c>
      <c r="J41" s="124" t="s">
        <v>122</v>
      </c>
      <c r="K41" s="122" t="s">
        <v>122</v>
      </c>
      <c r="L41" s="124" t="s">
        <v>332</v>
      </c>
      <c r="M41" s="122" t="s">
        <v>332</v>
      </c>
      <c r="N41" s="124" t="s">
        <v>332</v>
      </c>
      <c r="O41" s="125">
        <v>1</v>
      </c>
      <c r="P41" s="132">
        <v>0</v>
      </c>
      <c r="Q41" s="270"/>
      <c r="R41" s="182"/>
      <c r="S41"/>
      <c r="T41"/>
    </row>
    <row r="42" spans="2:20" x14ac:dyDescent="0.2">
      <c r="B42" s="199" t="s">
        <v>284</v>
      </c>
      <c r="C42" s="122">
        <v>3</v>
      </c>
      <c r="D42" s="123">
        <v>0</v>
      </c>
      <c r="E42" s="120">
        <v>4</v>
      </c>
      <c r="F42" s="121">
        <v>0</v>
      </c>
      <c r="G42" s="122">
        <v>2</v>
      </c>
      <c r="H42" s="124">
        <v>0</v>
      </c>
      <c r="I42" s="122">
        <v>3</v>
      </c>
      <c r="J42" s="124">
        <v>0</v>
      </c>
      <c r="K42" s="122">
        <v>2</v>
      </c>
      <c r="L42" s="124">
        <v>0</v>
      </c>
      <c r="M42" s="122">
        <v>1</v>
      </c>
      <c r="N42" s="124">
        <v>0</v>
      </c>
      <c r="O42" s="125">
        <v>2</v>
      </c>
      <c r="P42" s="132">
        <v>0</v>
      </c>
      <c r="Q42" s="270"/>
      <c r="R42" s="182"/>
      <c r="S42"/>
      <c r="T42"/>
    </row>
    <row r="43" spans="2:20" x14ac:dyDescent="0.2">
      <c r="B43" s="199" t="s">
        <v>219</v>
      </c>
      <c r="C43" s="122">
        <v>336</v>
      </c>
      <c r="D43" s="123">
        <v>1.3</v>
      </c>
      <c r="E43" s="120">
        <v>441</v>
      </c>
      <c r="F43" s="121">
        <v>1.5</v>
      </c>
      <c r="G43" s="122">
        <v>386</v>
      </c>
      <c r="H43" s="124">
        <v>1.3</v>
      </c>
      <c r="I43" s="122">
        <v>352</v>
      </c>
      <c r="J43" s="124">
        <v>1.1000000000000001</v>
      </c>
      <c r="K43" s="122">
        <v>308</v>
      </c>
      <c r="L43" s="124">
        <v>1</v>
      </c>
      <c r="M43" s="122">
        <v>331</v>
      </c>
      <c r="N43" s="124">
        <v>1</v>
      </c>
      <c r="O43" s="125">
        <v>358</v>
      </c>
      <c r="P43" s="132">
        <v>1</v>
      </c>
      <c r="Q43" s="270"/>
      <c r="R43" s="182"/>
      <c r="S43"/>
      <c r="T43"/>
    </row>
    <row r="44" spans="2:20" x14ac:dyDescent="0.2">
      <c r="B44" s="199" t="s">
        <v>298</v>
      </c>
      <c r="C44" s="122">
        <v>2597</v>
      </c>
      <c r="D44" s="123">
        <v>10</v>
      </c>
      <c r="E44" s="120">
        <v>2392</v>
      </c>
      <c r="F44" s="121">
        <v>8.4</v>
      </c>
      <c r="G44" s="122">
        <v>2159</v>
      </c>
      <c r="H44" s="124">
        <v>7.3</v>
      </c>
      <c r="I44" s="122">
        <v>2153</v>
      </c>
      <c r="J44" s="124">
        <v>7</v>
      </c>
      <c r="K44" s="122">
        <v>1911</v>
      </c>
      <c r="L44" s="124">
        <v>5.9</v>
      </c>
      <c r="M44" s="122">
        <v>2043</v>
      </c>
      <c r="N44" s="124">
        <v>5.9</v>
      </c>
      <c r="O44" s="125">
        <v>2193</v>
      </c>
      <c r="P44" s="132">
        <v>6.4</v>
      </c>
      <c r="Q44" s="270"/>
      <c r="R44" s="182"/>
      <c r="S44"/>
      <c r="T44"/>
    </row>
    <row r="45" spans="2:20" x14ac:dyDescent="0.2">
      <c r="B45" s="199" t="s">
        <v>65</v>
      </c>
      <c r="C45" s="122">
        <v>2809</v>
      </c>
      <c r="D45" s="123">
        <v>10.8</v>
      </c>
      <c r="E45" s="120">
        <v>3358</v>
      </c>
      <c r="F45" s="121">
        <v>11.7</v>
      </c>
      <c r="G45" s="122">
        <v>3414</v>
      </c>
      <c r="H45" s="124">
        <v>11.6</v>
      </c>
      <c r="I45" s="122">
        <v>2615</v>
      </c>
      <c r="J45" s="124">
        <v>8.4</v>
      </c>
      <c r="K45" s="122">
        <v>3577</v>
      </c>
      <c r="L45" s="124">
        <v>11.1</v>
      </c>
      <c r="M45" s="122">
        <v>2692</v>
      </c>
      <c r="N45" s="124">
        <v>7.7</v>
      </c>
      <c r="O45" s="125">
        <v>2746</v>
      </c>
      <c r="P45" s="132">
        <v>8</v>
      </c>
      <c r="Q45" s="270"/>
      <c r="R45" s="182"/>
      <c r="S45"/>
      <c r="T45"/>
    </row>
    <row r="46" spans="2:20" x14ac:dyDescent="0.2">
      <c r="B46" s="199" t="s">
        <v>161</v>
      </c>
      <c r="C46" s="122">
        <v>432</v>
      </c>
      <c r="D46" s="123">
        <v>1.7</v>
      </c>
      <c r="E46" s="120">
        <v>423</v>
      </c>
      <c r="F46" s="121">
        <v>1.5</v>
      </c>
      <c r="G46" s="139">
        <v>432</v>
      </c>
      <c r="H46" s="140">
        <v>1.5</v>
      </c>
      <c r="I46" s="139">
        <v>382</v>
      </c>
      <c r="J46" s="140">
        <v>1.2</v>
      </c>
      <c r="K46" s="139">
        <v>381</v>
      </c>
      <c r="L46" s="124">
        <v>1.2</v>
      </c>
      <c r="M46" s="139">
        <v>412</v>
      </c>
      <c r="N46" s="124">
        <v>1.2</v>
      </c>
      <c r="O46" s="141">
        <v>397</v>
      </c>
      <c r="P46" s="132">
        <v>1.2</v>
      </c>
      <c r="Q46" s="270"/>
      <c r="R46" s="182"/>
      <c r="S46"/>
      <c r="T46"/>
    </row>
    <row r="47" spans="2:20" x14ac:dyDescent="0.2">
      <c r="B47" s="199" t="s">
        <v>20</v>
      </c>
      <c r="C47" s="122">
        <v>53</v>
      </c>
      <c r="D47" s="123">
        <v>0.2</v>
      </c>
      <c r="E47" s="120">
        <v>62</v>
      </c>
      <c r="F47" s="121">
        <v>0.2</v>
      </c>
      <c r="G47" s="139">
        <v>65</v>
      </c>
      <c r="H47" s="140">
        <v>0.2</v>
      </c>
      <c r="I47" s="139">
        <v>96</v>
      </c>
      <c r="J47" s="140">
        <v>0.3</v>
      </c>
      <c r="K47" s="139">
        <v>159</v>
      </c>
      <c r="L47" s="124">
        <v>0.5</v>
      </c>
      <c r="M47" s="139">
        <v>168</v>
      </c>
      <c r="N47" s="124">
        <v>0.5</v>
      </c>
      <c r="O47" s="141">
        <v>175</v>
      </c>
      <c r="P47" s="132">
        <v>0.5</v>
      </c>
      <c r="Q47" s="270"/>
      <c r="R47" s="182"/>
      <c r="S47"/>
      <c r="T47"/>
    </row>
    <row r="48" spans="2:20" x14ac:dyDescent="0.2">
      <c r="B48" s="199" t="s">
        <v>314</v>
      </c>
      <c r="C48" s="122">
        <v>348</v>
      </c>
      <c r="D48" s="123">
        <v>1.3</v>
      </c>
      <c r="E48" s="120">
        <v>623</v>
      </c>
      <c r="F48" s="121">
        <v>2.2000000000000002</v>
      </c>
      <c r="G48" s="122">
        <v>610</v>
      </c>
      <c r="H48" s="124">
        <v>2.1</v>
      </c>
      <c r="I48" s="122">
        <v>914</v>
      </c>
      <c r="J48" s="124">
        <v>2.9</v>
      </c>
      <c r="K48" s="122">
        <v>989</v>
      </c>
      <c r="L48" s="124">
        <v>3.1</v>
      </c>
      <c r="M48" s="122">
        <v>1154</v>
      </c>
      <c r="N48" s="124">
        <v>3.3</v>
      </c>
      <c r="O48" s="125">
        <v>1314</v>
      </c>
      <c r="P48" s="132">
        <v>3.8</v>
      </c>
      <c r="Q48" s="270"/>
      <c r="R48" s="182"/>
      <c r="S48"/>
      <c r="T48"/>
    </row>
    <row r="49" spans="2:20" x14ac:dyDescent="0.2">
      <c r="B49" s="201" t="s">
        <v>169</v>
      </c>
      <c r="C49" s="122">
        <v>26</v>
      </c>
      <c r="D49" s="123">
        <v>0.1</v>
      </c>
      <c r="E49" s="120">
        <v>27</v>
      </c>
      <c r="F49" s="121">
        <v>0.1</v>
      </c>
      <c r="G49" s="122">
        <v>30</v>
      </c>
      <c r="H49" s="124">
        <v>0.1</v>
      </c>
      <c r="I49" s="122">
        <v>26</v>
      </c>
      <c r="J49" s="124">
        <v>0.1</v>
      </c>
      <c r="K49" s="122">
        <v>29</v>
      </c>
      <c r="L49" s="124">
        <v>0.1</v>
      </c>
      <c r="M49" s="122">
        <v>33</v>
      </c>
      <c r="N49" s="124">
        <v>0.1</v>
      </c>
      <c r="O49" s="125">
        <v>36</v>
      </c>
      <c r="P49" s="132">
        <v>0.1</v>
      </c>
      <c r="Q49" s="270"/>
      <c r="R49" s="182"/>
      <c r="S49"/>
      <c r="T49"/>
    </row>
    <row r="50" spans="2:20" x14ac:dyDescent="0.2">
      <c r="B50" s="199" t="s">
        <v>160</v>
      </c>
      <c r="C50" s="122">
        <v>3378</v>
      </c>
      <c r="D50" s="123">
        <v>12.9</v>
      </c>
      <c r="E50" s="120">
        <v>3971</v>
      </c>
      <c r="F50" s="121">
        <v>13.9</v>
      </c>
      <c r="G50" s="122">
        <v>4513</v>
      </c>
      <c r="H50" s="124">
        <v>15.4</v>
      </c>
      <c r="I50" s="122">
        <v>5919</v>
      </c>
      <c r="J50" s="124">
        <v>19.100000000000001</v>
      </c>
      <c r="K50" s="122">
        <v>5337</v>
      </c>
      <c r="L50" s="124">
        <v>16.600000000000001</v>
      </c>
      <c r="M50" s="122">
        <v>7315</v>
      </c>
      <c r="N50" s="124">
        <v>21</v>
      </c>
      <c r="O50" s="125">
        <v>7704</v>
      </c>
      <c r="P50" s="132">
        <v>22.5</v>
      </c>
      <c r="Q50" s="270"/>
      <c r="R50" s="182"/>
      <c r="S50"/>
      <c r="T50"/>
    </row>
    <row r="51" spans="2:20" x14ac:dyDescent="0.2">
      <c r="B51" s="199" t="s">
        <v>276</v>
      </c>
      <c r="C51" s="122">
        <v>260</v>
      </c>
      <c r="D51" s="123">
        <v>1</v>
      </c>
      <c r="E51" s="120">
        <v>352</v>
      </c>
      <c r="F51" s="121">
        <v>1.2</v>
      </c>
      <c r="G51" s="122">
        <v>318</v>
      </c>
      <c r="H51" s="124">
        <v>1.1000000000000001</v>
      </c>
      <c r="I51" s="122">
        <v>368</v>
      </c>
      <c r="J51" s="124">
        <v>1.2</v>
      </c>
      <c r="K51" s="122">
        <v>434</v>
      </c>
      <c r="L51" s="124">
        <v>1.3</v>
      </c>
      <c r="M51" s="122">
        <v>445</v>
      </c>
      <c r="N51" s="124">
        <v>1.3</v>
      </c>
      <c r="O51" s="125">
        <v>502</v>
      </c>
      <c r="P51" s="132">
        <v>1.5</v>
      </c>
      <c r="Q51" s="270"/>
      <c r="R51" s="182"/>
      <c r="S51"/>
      <c r="T51"/>
    </row>
    <row r="52" spans="2:20" x14ac:dyDescent="0.2">
      <c r="B52" s="202" t="s">
        <v>166</v>
      </c>
      <c r="C52" s="135">
        <v>5</v>
      </c>
      <c r="D52" s="136">
        <v>0</v>
      </c>
      <c r="E52" s="133">
        <v>6</v>
      </c>
      <c r="F52" s="134">
        <v>0</v>
      </c>
      <c r="G52" s="135">
        <v>96</v>
      </c>
      <c r="H52" s="137">
        <v>0.3</v>
      </c>
      <c r="I52" s="135">
        <v>125</v>
      </c>
      <c r="J52" s="137">
        <v>0.4</v>
      </c>
      <c r="K52" s="135">
        <v>635</v>
      </c>
      <c r="L52" s="137">
        <v>2</v>
      </c>
      <c r="M52" s="135">
        <v>837</v>
      </c>
      <c r="N52" s="137">
        <v>2.4</v>
      </c>
      <c r="O52" s="138">
        <v>432</v>
      </c>
      <c r="P52" s="143">
        <v>1.3</v>
      </c>
      <c r="Q52" s="270"/>
      <c r="R52" s="182"/>
      <c r="S52"/>
      <c r="T52"/>
    </row>
    <row r="53" spans="2:20" x14ac:dyDescent="0.2">
      <c r="M53" s="111"/>
      <c r="N53" s="112"/>
      <c r="O53"/>
      <c r="P53" s="226" t="s">
        <v>357</v>
      </c>
      <c r="Q53" s="111"/>
      <c r="R53" s="112"/>
      <c r="S53"/>
      <c r="T53"/>
    </row>
    <row r="54" spans="2:20" ht="16.5" x14ac:dyDescent="0.2">
      <c r="Q54" s="272"/>
    </row>
    <row r="55" spans="2:20" x14ac:dyDescent="0.2">
      <c r="Q55" s="273"/>
    </row>
  </sheetData>
  <mergeCells count="8">
    <mergeCell ref="K3:L3"/>
    <mergeCell ref="M3:N3"/>
    <mergeCell ref="O3:P3"/>
    <mergeCell ref="I3:J3"/>
    <mergeCell ref="B3:B4"/>
    <mergeCell ref="C3:D3"/>
    <mergeCell ref="E3:F3"/>
    <mergeCell ref="G3:H3"/>
  </mergeCells>
  <phoneticPr fontId="25"/>
  <pageMargins left="0.78740157480314965" right="0.78740157480314965" top="0.78740157480314965" bottom="0.39370078740157483" header="0.51181102362204722" footer="0.39370078740157483"/>
  <pageSetup paperSize="9" scale="62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1"/>
  <sheetViews>
    <sheetView zoomScale="90" zoomScaleNormal="90" workbookViewId="0">
      <selection activeCell="C16" sqref="C16"/>
    </sheetView>
  </sheetViews>
  <sheetFormatPr defaultRowHeight="13" x14ac:dyDescent="0.2"/>
  <cols>
    <col min="1" max="1" width="4.08984375" customWidth="1"/>
    <col min="2" max="2" width="15.6328125" customWidth="1"/>
    <col min="3" max="9" width="9.1796875" customWidth="1"/>
  </cols>
  <sheetData>
    <row r="1" spans="2:11" x14ac:dyDescent="0.2">
      <c r="B1" s="2" t="s">
        <v>50</v>
      </c>
    </row>
    <row r="2" spans="2:11" x14ac:dyDescent="0.2">
      <c r="I2" s="3" t="s">
        <v>137</v>
      </c>
    </row>
    <row r="3" spans="2:11" x14ac:dyDescent="0.2">
      <c r="B3" s="301" t="s">
        <v>47</v>
      </c>
      <c r="C3" s="301" t="s">
        <v>127</v>
      </c>
      <c r="D3" s="301"/>
      <c r="E3" s="301"/>
      <c r="F3" s="301" t="s">
        <v>280</v>
      </c>
      <c r="G3" s="301"/>
      <c r="H3" s="301"/>
      <c r="I3" s="301" t="s">
        <v>293</v>
      </c>
    </row>
    <row r="4" spans="2:11" x14ac:dyDescent="0.2">
      <c r="B4" s="301"/>
      <c r="C4" s="4" t="s">
        <v>54</v>
      </c>
      <c r="D4" s="4" t="s">
        <v>265</v>
      </c>
      <c r="E4" s="4" t="s">
        <v>36</v>
      </c>
      <c r="F4" s="4" t="s">
        <v>7</v>
      </c>
      <c r="G4" s="4" t="s">
        <v>351</v>
      </c>
      <c r="H4" s="4" t="s">
        <v>36</v>
      </c>
      <c r="I4" s="301"/>
    </row>
    <row r="5" spans="2:11" x14ac:dyDescent="0.2">
      <c r="B5" s="15" t="s">
        <v>315</v>
      </c>
      <c r="C5" s="278">
        <v>761</v>
      </c>
      <c r="D5" s="67">
        <v>579</v>
      </c>
      <c r="E5" s="277">
        <v>182</v>
      </c>
      <c r="F5" s="18">
        <v>3518</v>
      </c>
      <c r="G5" s="18">
        <v>3304</v>
      </c>
      <c r="H5" s="67">
        <v>214</v>
      </c>
      <c r="I5" s="67">
        <v>396</v>
      </c>
      <c r="K5" s="72"/>
    </row>
    <row r="6" spans="2:11" x14ac:dyDescent="0.2">
      <c r="B6" s="15" t="s">
        <v>104</v>
      </c>
      <c r="C6" s="278">
        <v>733</v>
      </c>
      <c r="D6" s="67">
        <v>607</v>
      </c>
      <c r="E6" s="277">
        <v>126</v>
      </c>
      <c r="F6" s="18">
        <v>3644</v>
      </c>
      <c r="G6" s="18">
        <v>3463</v>
      </c>
      <c r="H6" s="67">
        <v>181</v>
      </c>
      <c r="I6" s="67">
        <v>307</v>
      </c>
      <c r="K6" s="72"/>
    </row>
    <row r="7" spans="2:11" x14ac:dyDescent="0.2">
      <c r="B7" s="16" t="s">
        <v>358</v>
      </c>
      <c r="C7" s="276">
        <v>685</v>
      </c>
      <c r="D7" s="239">
        <v>617</v>
      </c>
      <c r="E7" s="279">
        <v>68</v>
      </c>
      <c r="F7" s="18">
        <v>3696</v>
      </c>
      <c r="G7" s="18">
        <v>3169</v>
      </c>
      <c r="H7" s="239">
        <v>527</v>
      </c>
      <c r="I7" s="239">
        <v>595</v>
      </c>
      <c r="K7" s="72"/>
    </row>
    <row r="8" spans="2:11" x14ac:dyDescent="0.2">
      <c r="B8" s="16" t="s">
        <v>378</v>
      </c>
      <c r="C8" s="276">
        <v>691</v>
      </c>
      <c r="D8" s="239">
        <v>631</v>
      </c>
      <c r="E8" s="279">
        <v>60</v>
      </c>
      <c r="F8" s="18">
        <v>3809</v>
      </c>
      <c r="G8" s="18">
        <v>3367</v>
      </c>
      <c r="H8" s="239">
        <v>442</v>
      </c>
      <c r="I8" s="239">
        <v>502</v>
      </c>
      <c r="K8" s="72"/>
    </row>
    <row r="9" spans="2:11" x14ac:dyDescent="0.2">
      <c r="B9" s="16" t="s">
        <v>383</v>
      </c>
      <c r="C9" s="239">
        <v>708</v>
      </c>
      <c r="D9" s="239">
        <v>660</v>
      </c>
      <c r="E9" s="239">
        <v>48</v>
      </c>
      <c r="F9" s="18">
        <v>3851</v>
      </c>
      <c r="G9" s="18">
        <v>3439</v>
      </c>
      <c r="H9" s="239">
        <v>412</v>
      </c>
      <c r="I9" s="239">
        <v>460</v>
      </c>
      <c r="K9" s="72"/>
    </row>
    <row r="10" spans="2:11" x14ac:dyDescent="0.2">
      <c r="B10" s="16" t="s">
        <v>384</v>
      </c>
      <c r="C10" s="239">
        <v>614</v>
      </c>
      <c r="D10" s="239">
        <v>668</v>
      </c>
      <c r="E10" s="239">
        <v>-54</v>
      </c>
      <c r="F10" s="18">
        <v>4073</v>
      </c>
      <c r="G10" s="18">
        <v>3655</v>
      </c>
      <c r="H10" s="239">
        <v>418</v>
      </c>
      <c r="I10" s="239">
        <v>364</v>
      </c>
      <c r="K10" s="72"/>
    </row>
    <row r="11" spans="2:11" x14ac:dyDescent="0.2">
      <c r="B11" s="16" t="s">
        <v>385</v>
      </c>
      <c r="C11" s="239">
        <v>630</v>
      </c>
      <c r="D11" s="239">
        <v>704</v>
      </c>
      <c r="E11" s="239">
        <v>-74</v>
      </c>
      <c r="F11" s="18">
        <v>3546</v>
      </c>
      <c r="G11" s="18">
        <v>3314</v>
      </c>
      <c r="H11" s="239">
        <v>232</v>
      </c>
      <c r="I11" s="239">
        <v>158</v>
      </c>
      <c r="K11" s="72"/>
    </row>
    <row r="12" spans="2:11" x14ac:dyDescent="0.2">
      <c r="B12" s="16" t="s">
        <v>389</v>
      </c>
      <c r="C12" s="239">
        <v>638</v>
      </c>
      <c r="D12" s="239">
        <v>721</v>
      </c>
      <c r="E12" s="239">
        <v>-83</v>
      </c>
      <c r="F12" s="18">
        <v>3594</v>
      </c>
      <c r="G12" s="18">
        <v>3465</v>
      </c>
      <c r="H12" s="239">
        <v>129</v>
      </c>
      <c r="I12" s="239">
        <v>46</v>
      </c>
      <c r="K12" s="72"/>
    </row>
    <row r="13" spans="2:11" x14ac:dyDescent="0.2">
      <c r="B13" s="16" t="s">
        <v>416</v>
      </c>
      <c r="C13" s="281">
        <v>603</v>
      </c>
      <c r="D13" s="282">
        <v>751</v>
      </c>
      <c r="E13" s="282">
        <v>-148</v>
      </c>
      <c r="F13" s="287">
        <v>4217</v>
      </c>
      <c r="G13" s="287">
        <v>3555</v>
      </c>
      <c r="H13" s="283">
        <v>662</v>
      </c>
      <c r="I13" s="283">
        <v>514</v>
      </c>
      <c r="K13" s="72"/>
    </row>
    <row r="14" spans="2:11" x14ac:dyDescent="0.2">
      <c r="B14" s="16" t="s">
        <v>417</v>
      </c>
      <c r="C14" s="281">
        <v>518</v>
      </c>
      <c r="D14" s="282">
        <v>793</v>
      </c>
      <c r="E14" s="282">
        <v>-275</v>
      </c>
      <c r="F14" s="287">
        <v>3863</v>
      </c>
      <c r="G14" s="287">
        <v>3617</v>
      </c>
      <c r="H14" s="283">
        <v>246</v>
      </c>
      <c r="I14" s="283">
        <v>-29</v>
      </c>
      <c r="K14" s="72"/>
    </row>
    <row r="15" spans="2:11" x14ac:dyDescent="0.2">
      <c r="B15" s="16" t="s">
        <v>418</v>
      </c>
      <c r="C15" s="281">
        <v>525</v>
      </c>
      <c r="D15" s="299">
        <v>798</v>
      </c>
      <c r="E15" s="299">
        <v>-273</v>
      </c>
      <c r="F15" s="300">
        <v>3989</v>
      </c>
      <c r="G15" s="287">
        <v>3656</v>
      </c>
      <c r="H15" s="283">
        <v>333</v>
      </c>
      <c r="I15" s="283">
        <v>60</v>
      </c>
      <c r="K15" s="72"/>
    </row>
    <row r="16" spans="2:11" x14ac:dyDescent="0.2">
      <c r="B16" s="145" t="s">
        <v>420</v>
      </c>
      <c r="C16" s="284">
        <f>SUM(C17:C28)</f>
        <v>515</v>
      </c>
      <c r="D16" s="284">
        <f t="shared" ref="D16:H16" si="0">SUM(D17:D28)</f>
        <v>802</v>
      </c>
      <c r="E16" s="284">
        <f>SUM(E17:E28)</f>
        <v>-287</v>
      </c>
      <c r="F16" s="288">
        <f>SUM(F17:F28)</f>
        <v>3869</v>
      </c>
      <c r="G16" s="288">
        <f>SUM(G17:G28)</f>
        <v>3757</v>
      </c>
      <c r="H16" s="284">
        <f t="shared" si="0"/>
        <v>112</v>
      </c>
      <c r="I16" s="285">
        <f>SUM(I17:I28)</f>
        <v>-175</v>
      </c>
      <c r="K16" s="72"/>
    </row>
    <row r="17" spans="2:11" x14ac:dyDescent="0.2">
      <c r="B17" s="216" t="s">
        <v>419</v>
      </c>
      <c r="C17" s="280">
        <v>45</v>
      </c>
      <c r="D17" s="280">
        <v>77</v>
      </c>
      <c r="E17" s="280">
        <v>-32</v>
      </c>
      <c r="F17" s="280">
        <v>233</v>
      </c>
      <c r="G17" s="280">
        <v>273</v>
      </c>
      <c r="H17" s="280">
        <v>-40</v>
      </c>
      <c r="I17" s="280">
        <v>-72</v>
      </c>
      <c r="K17" s="72"/>
    </row>
    <row r="18" spans="2:11" x14ac:dyDescent="0.2">
      <c r="B18" s="217" t="s">
        <v>43</v>
      </c>
      <c r="C18" s="275">
        <v>47</v>
      </c>
      <c r="D18" s="275">
        <v>79</v>
      </c>
      <c r="E18" s="275">
        <v>-32</v>
      </c>
      <c r="F18" s="275">
        <v>279</v>
      </c>
      <c r="G18" s="275">
        <v>302</v>
      </c>
      <c r="H18" s="275">
        <v>-23</v>
      </c>
      <c r="I18" s="275">
        <v>-55</v>
      </c>
      <c r="K18" s="72"/>
    </row>
    <row r="19" spans="2:11" x14ac:dyDescent="0.2">
      <c r="B19" s="217" t="s">
        <v>350</v>
      </c>
      <c r="C19" s="275">
        <v>44</v>
      </c>
      <c r="D19" s="275">
        <v>71</v>
      </c>
      <c r="E19" s="275">
        <v>-27</v>
      </c>
      <c r="F19" s="275">
        <v>675</v>
      </c>
      <c r="G19" s="275">
        <v>884</v>
      </c>
      <c r="H19" s="275">
        <v>-209</v>
      </c>
      <c r="I19" s="275">
        <v>-236</v>
      </c>
      <c r="K19" s="72"/>
    </row>
    <row r="20" spans="2:11" x14ac:dyDescent="0.2">
      <c r="B20" s="217" t="s">
        <v>103</v>
      </c>
      <c r="C20" s="275">
        <v>36</v>
      </c>
      <c r="D20" s="275">
        <v>67</v>
      </c>
      <c r="E20" s="275">
        <v>-31</v>
      </c>
      <c r="F20" s="275">
        <v>559</v>
      </c>
      <c r="G20" s="275">
        <v>324</v>
      </c>
      <c r="H20" s="275">
        <v>235</v>
      </c>
      <c r="I20" s="275">
        <v>204</v>
      </c>
      <c r="K20" s="72"/>
    </row>
    <row r="21" spans="2:11" x14ac:dyDescent="0.2">
      <c r="B21" s="217" t="s">
        <v>386</v>
      </c>
      <c r="C21" s="275">
        <v>38</v>
      </c>
      <c r="D21" s="275">
        <v>65</v>
      </c>
      <c r="E21" s="275">
        <v>-27</v>
      </c>
      <c r="F21" s="275">
        <v>333</v>
      </c>
      <c r="G21" s="275">
        <v>262</v>
      </c>
      <c r="H21" s="275">
        <v>71</v>
      </c>
      <c r="I21" s="275">
        <v>44</v>
      </c>
      <c r="K21" s="72"/>
    </row>
    <row r="22" spans="2:11" x14ac:dyDescent="0.2">
      <c r="B22" s="217" t="s">
        <v>34</v>
      </c>
      <c r="C22" s="275">
        <v>53</v>
      </c>
      <c r="D22" s="275">
        <v>62</v>
      </c>
      <c r="E22" s="275">
        <v>-9</v>
      </c>
      <c r="F22" s="275">
        <v>287</v>
      </c>
      <c r="G22" s="275">
        <v>281</v>
      </c>
      <c r="H22" s="275">
        <v>6</v>
      </c>
      <c r="I22" s="275">
        <v>-3</v>
      </c>
      <c r="K22" s="72"/>
    </row>
    <row r="23" spans="2:11" x14ac:dyDescent="0.2">
      <c r="B23" s="217" t="s">
        <v>96</v>
      </c>
      <c r="C23" s="275">
        <v>48</v>
      </c>
      <c r="D23" s="275">
        <v>50</v>
      </c>
      <c r="E23" s="275">
        <v>-2</v>
      </c>
      <c r="F23" s="275">
        <v>290</v>
      </c>
      <c r="G23" s="275">
        <v>266</v>
      </c>
      <c r="H23" s="275">
        <v>24</v>
      </c>
      <c r="I23" s="275">
        <v>22</v>
      </c>
      <c r="K23" s="72"/>
    </row>
    <row r="24" spans="2:11" x14ac:dyDescent="0.2">
      <c r="B24" s="217" t="s">
        <v>262</v>
      </c>
      <c r="C24" s="275">
        <v>37</v>
      </c>
      <c r="D24" s="275">
        <v>59</v>
      </c>
      <c r="E24" s="275">
        <v>-22</v>
      </c>
      <c r="F24" s="275">
        <v>262</v>
      </c>
      <c r="G24" s="275">
        <v>213</v>
      </c>
      <c r="H24" s="275">
        <v>49</v>
      </c>
      <c r="I24" s="275">
        <v>27</v>
      </c>
      <c r="K24" s="72"/>
    </row>
    <row r="25" spans="2:11" x14ac:dyDescent="0.2">
      <c r="B25" s="217" t="s">
        <v>347</v>
      </c>
      <c r="C25" s="275">
        <v>50</v>
      </c>
      <c r="D25" s="275">
        <v>57</v>
      </c>
      <c r="E25" s="275">
        <v>-7</v>
      </c>
      <c r="F25" s="275">
        <v>232</v>
      </c>
      <c r="G25" s="275">
        <v>226</v>
      </c>
      <c r="H25" s="275">
        <v>6</v>
      </c>
      <c r="I25" s="275">
        <v>-1</v>
      </c>
      <c r="K25" s="72"/>
    </row>
    <row r="26" spans="2:11" x14ac:dyDescent="0.2">
      <c r="B26" s="217" t="s">
        <v>297</v>
      </c>
      <c r="C26" s="275">
        <v>51</v>
      </c>
      <c r="D26" s="275">
        <v>76</v>
      </c>
      <c r="E26" s="275">
        <v>-25</v>
      </c>
      <c r="F26" s="275">
        <v>277</v>
      </c>
      <c r="G26" s="275">
        <v>243</v>
      </c>
      <c r="H26" s="275">
        <v>34</v>
      </c>
      <c r="I26" s="275">
        <v>9</v>
      </c>
      <c r="K26" s="72"/>
    </row>
    <row r="27" spans="2:11" x14ac:dyDescent="0.2">
      <c r="B27" s="217" t="s">
        <v>202</v>
      </c>
      <c r="C27" s="275">
        <v>31</v>
      </c>
      <c r="D27" s="275">
        <v>72</v>
      </c>
      <c r="E27" s="275">
        <v>-41</v>
      </c>
      <c r="F27" s="275">
        <v>216</v>
      </c>
      <c r="G27" s="275">
        <v>227</v>
      </c>
      <c r="H27" s="275">
        <v>-11</v>
      </c>
      <c r="I27" s="275">
        <v>-52</v>
      </c>
      <c r="K27" s="72"/>
    </row>
    <row r="28" spans="2:11" x14ac:dyDescent="0.2">
      <c r="B28" s="218" t="s">
        <v>42</v>
      </c>
      <c r="C28" s="274">
        <v>35</v>
      </c>
      <c r="D28" s="274">
        <v>67</v>
      </c>
      <c r="E28" s="274">
        <v>-32</v>
      </c>
      <c r="F28" s="274">
        <v>226</v>
      </c>
      <c r="G28" s="274">
        <v>256</v>
      </c>
      <c r="H28" s="274">
        <v>-30</v>
      </c>
      <c r="I28" s="274">
        <v>-62</v>
      </c>
      <c r="K28" s="72"/>
    </row>
    <row r="29" spans="2:11" x14ac:dyDescent="0.2">
      <c r="I29" s="3" t="s">
        <v>319</v>
      </c>
    </row>
    <row r="31" spans="2:11" x14ac:dyDescent="0.2">
      <c r="F31" s="72"/>
      <c r="G31" s="72"/>
      <c r="H31" s="72"/>
      <c r="I31" s="72"/>
    </row>
  </sheetData>
  <mergeCells count="4">
    <mergeCell ref="B3:B4"/>
    <mergeCell ref="C3:E3"/>
    <mergeCell ref="F3:H3"/>
    <mergeCell ref="I3:I4"/>
  </mergeCells>
  <phoneticPr fontId="25"/>
  <pageMargins left="0.78740157480314965" right="0.78740157480314965" top="0.78740157480314965" bottom="0.39370078740157483" header="0.51181102362204722" footer="0.39370078740157483"/>
  <pageSetup paperSize="9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19"/>
  <sheetViews>
    <sheetView zoomScaleNormal="100" workbookViewId="0">
      <selection activeCell="I38" sqref="I38"/>
    </sheetView>
  </sheetViews>
  <sheetFormatPr defaultRowHeight="13" x14ac:dyDescent="0.2"/>
  <cols>
    <col min="1" max="1" width="4.08984375" customWidth="1"/>
    <col min="2" max="2" width="9.6328125" customWidth="1"/>
    <col min="3" max="3" width="8.6328125" customWidth="1"/>
    <col min="4" max="4" width="7.08984375" customWidth="1"/>
    <col min="5" max="5" width="8.6328125" customWidth="1"/>
    <col min="6" max="6" width="7.08984375" customWidth="1"/>
    <col min="7" max="7" width="8.6328125" customWidth="1"/>
    <col min="8" max="8" width="7.08984375" customWidth="1"/>
    <col min="9" max="9" width="10.90625" customWidth="1"/>
    <col min="10" max="10" width="8.6328125" customWidth="1"/>
    <col min="11" max="11" width="7.6328125" customWidth="1"/>
    <col min="13" max="13" width="10.453125" bestFit="1" customWidth="1"/>
  </cols>
  <sheetData>
    <row r="1" spans="2:16" x14ac:dyDescent="0.2">
      <c r="B1" s="2" t="s">
        <v>266</v>
      </c>
    </row>
    <row r="2" spans="2:16" x14ac:dyDescent="0.2">
      <c r="K2" s="3" t="s">
        <v>242</v>
      </c>
    </row>
    <row r="3" spans="2:16" x14ac:dyDescent="0.2">
      <c r="B3" s="309" t="s">
        <v>272</v>
      </c>
      <c r="C3" s="311" t="s">
        <v>58</v>
      </c>
      <c r="D3" s="312"/>
      <c r="E3" s="311" t="s">
        <v>8</v>
      </c>
      <c r="F3" s="312"/>
      <c r="G3" s="311" t="s">
        <v>195</v>
      </c>
      <c r="H3" s="312"/>
      <c r="I3" s="4" t="s">
        <v>180</v>
      </c>
      <c r="J3" s="311" t="s">
        <v>117</v>
      </c>
      <c r="K3" s="312"/>
    </row>
    <row r="4" spans="2:16" s="1" customFormat="1" x14ac:dyDescent="0.2">
      <c r="B4" s="310"/>
      <c r="C4" s="4" t="s">
        <v>322</v>
      </c>
      <c r="D4" s="4" t="s">
        <v>142</v>
      </c>
      <c r="E4" s="4" t="s">
        <v>322</v>
      </c>
      <c r="F4" s="4" t="s">
        <v>142</v>
      </c>
      <c r="G4" s="4" t="s">
        <v>322</v>
      </c>
      <c r="H4" s="4" t="s">
        <v>142</v>
      </c>
      <c r="I4" s="4" t="s">
        <v>322</v>
      </c>
      <c r="J4" s="4" t="s">
        <v>322</v>
      </c>
      <c r="K4" s="4" t="s">
        <v>142</v>
      </c>
      <c r="M4"/>
      <c r="N4"/>
      <c r="O4"/>
      <c r="P4"/>
    </row>
    <row r="5" spans="2:16" x14ac:dyDescent="0.2">
      <c r="B5" s="17" t="s">
        <v>263</v>
      </c>
      <c r="C5" s="18">
        <v>12947</v>
      </c>
      <c r="D5" s="19">
        <v>25.5</v>
      </c>
      <c r="E5" s="18">
        <v>33632</v>
      </c>
      <c r="F5" s="19">
        <v>66.3</v>
      </c>
      <c r="G5" s="18">
        <v>4153</v>
      </c>
      <c r="H5" s="19">
        <v>8.1999999999999993</v>
      </c>
      <c r="I5" s="20">
        <v>1</v>
      </c>
      <c r="J5" s="18">
        <v>50733</v>
      </c>
      <c r="K5" s="19">
        <v>100</v>
      </c>
    </row>
    <row r="6" spans="2:16" s="14" customFormat="1" x14ac:dyDescent="0.2">
      <c r="B6" s="21" t="s">
        <v>321</v>
      </c>
      <c r="C6" s="18">
        <v>13748</v>
      </c>
      <c r="D6" s="19">
        <v>25.3</v>
      </c>
      <c r="E6" s="18">
        <v>35500</v>
      </c>
      <c r="F6" s="19">
        <v>65.400000000000006</v>
      </c>
      <c r="G6" s="18">
        <v>5005</v>
      </c>
      <c r="H6" s="19">
        <v>9.1999999999999993</v>
      </c>
      <c r="I6" s="20">
        <v>1</v>
      </c>
      <c r="J6" s="18">
        <v>54254</v>
      </c>
      <c r="K6" s="19">
        <v>100</v>
      </c>
    </row>
    <row r="7" spans="2:16" s="14" customFormat="1" x14ac:dyDescent="0.2">
      <c r="B7" s="21" t="s">
        <v>157</v>
      </c>
      <c r="C7" s="18">
        <v>13162</v>
      </c>
      <c r="D7" s="19">
        <v>23.6</v>
      </c>
      <c r="E7" s="18">
        <v>37027</v>
      </c>
      <c r="F7" s="19">
        <v>66.400000000000006</v>
      </c>
      <c r="G7" s="18">
        <v>5598</v>
      </c>
      <c r="H7" s="19">
        <v>10</v>
      </c>
      <c r="I7" s="20">
        <v>4</v>
      </c>
      <c r="J7" s="18">
        <v>55791</v>
      </c>
      <c r="K7" s="19">
        <v>100</v>
      </c>
    </row>
    <row r="8" spans="2:16" s="14" customFormat="1" x14ac:dyDescent="0.2">
      <c r="B8" s="21" t="s">
        <v>69</v>
      </c>
      <c r="C8" s="18">
        <v>11224</v>
      </c>
      <c r="D8" s="19">
        <v>20.100000000000001</v>
      </c>
      <c r="E8" s="18">
        <v>37936</v>
      </c>
      <c r="F8" s="19">
        <v>67.900000000000006</v>
      </c>
      <c r="G8" s="18">
        <v>6687</v>
      </c>
      <c r="H8" s="19">
        <v>12</v>
      </c>
      <c r="I8" s="20">
        <v>30</v>
      </c>
      <c r="J8" s="18">
        <v>55877</v>
      </c>
      <c r="K8" s="19">
        <v>100</v>
      </c>
    </row>
    <row r="9" spans="2:16" s="14" customFormat="1" x14ac:dyDescent="0.2">
      <c r="B9" s="21" t="s">
        <v>37</v>
      </c>
      <c r="C9" s="18">
        <v>9854</v>
      </c>
      <c r="D9" s="19">
        <v>17.2</v>
      </c>
      <c r="E9" s="18">
        <v>39415</v>
      </c>
      <c r="F9" s="19">
        <v>68.7</v>
      </c>
      <c r="G9" s="18">
        <v>8145</v>
      </c>
      <c r="H9" s="19">
        <v>14.2</v>
      </c>
      <c r="I9" s="20" t="s">
        <v>136</v>
      </c>
      <c r="J9" s="18">
        <v>57414</v>
      </c>
      <c r="K9" s="19">
        <v>100</v>
      </c>
    </row>
    <row r="10" spans="2:16" s="14" customFormat="1" x14ac:dyDescent="0.2">
      <c r="B10" s="21" t="s">
        <v>185</v>
      </c>
      <c r="C10" s="18">
        <v>9822</v>
      </c>
      <c r="D10" s="19">
        <v>16.2</v>
      </c>
      <c r="E10" s="18">
        <v>41125</v>
      </c>
      <c r="F10" s="19">
        <v>67.7</v>
      </c>
      <c r="G10" s="18">
        <v>9764</v>
      </c>
      <c r="H10" s="19">
        <v>16.100000000000001</v>
      </c>
      <c r="I10" s="20">
        <v>15</v>
      </c>
      <c r="J10" s="18">
        <v>60726</v>
      </c>
      <c r="K10" s="19">
        <v>100</v>
      </c>
    </row>
    <row r="11" spans="2:16" x14ac:dyDescent="0.2">
      <c r="B11" s="22" t="s">
        <v>206</v>
      </c>
      <c r="C11" s="18">
        <v>10293</v>
      </c>
      <c r="D11" s="23">
        <v>15.9</v>
      </c>
      <c r="E11" s="18">
        <v>42732</v>
      </c>
      <c r="F11" s="23">
        <v>66</v>
      </c>
      <c r="G11" s="18">
        <v>11681</v>
      </c>
      <c r="H11" s="23">
        <v>18</v>
      </c>
      <c r="I11" s="24">
        <v>17</v>
      </c>
      <c r="J11" s="18">
        <v>64723</v>
      </c>
      <c r="K11" s="23">
        <v>100</v>
      </c>
    </row>
    <row r="12" spans="2:16" x14ac:dyDescent="0.2">
      <c r="B12" s="22" t="s">
        <v>28</v>
      </c>
      <c r="C12" s="18">
        <v>11418</v>
      </c>
      <c r="D12" s="23">
        <v>16.5</v>
      </c>
      <c r="E12" s="18">
        <v>43422</v>
      </c>
      <c r="F12" s="23">
        <f>ROUND($E$12/$J$12*100,1)</f>
        <v>62.9</v>
      </c>
      <c r="G12" s="18">
        <v>13610</v>
      </c>
      <c r="H12" s="23">
        <f>ROUND(G12/J12*100,1)</f>
        <v>19.7</v>
      </c>
      <c r="I12" s="24">
        <v>624</v>
      </c>
      <c r="J12" s="18">
        <v>69074</v>
      </c>
      <c r="K12" s="23">
        <v>100</v>
      </c>
    </row>
    <row r="13" spans="2:16" x14ac:dyDescent="0.2">
      <c r="B13" s="22" t="s">
        <v>104</v>
      </c>
      <c r="C13" s="18">
        <v>11946</v>
      </c>
      <c r="D13" s="23">
        <v>16.399999999999999</v>
      </c>
      <c r="E13" s="18">
        <v>44240</v>
      </c>
      <c r="F13" s="23">
        <v>60.7</v>
      </c>
      <c r="G13" s="18">
        <v>16200</v>
      </c>
      <c r="H13" s="23">
        <v>22.2</v>
      </c>
      <c r="I13" s="11">
        <v>516</v>
      </c>
      <c r="J13" s="18">
        <v>72902</v>
      </c>
      <c r="K13" s="23">
        <v>100</v>
      </c>
    </row>
    <row r="14" spans="2:16" x14ac:dyDescent="0.2">
      <c r="B14" s="211" t="s">
        <v>387</v>
      </c>
      <c r="C14" s="25">
        <v>11203</v>
      </c>
      <c r="D14" s="26">
        <f>C14/J14*100</f>
        <v>15.099196722195266</v>
      </c>
      <c r="E14" s="25">
        <v>43865</v>
      </c>
      <c r="F14" s="26">
        <f>E14/J14*100</f>
        <v>59.120437759447952</v>
      </c>
      <c r="G14" s="25">
        <v>17938</v>
      </c>
      <c r="H14" s="26">
        <f>G14/J14*100</f>
        <v>24.176505471993099</v>
      </c>
      <c r="I14" s="13">
        <v>1190</v>
      </c>
      <c r="J14" s="25">
        <f>C14+E14+G14+I14</f>
        <v>74196</v>
      </c>
      <c r="K14" s="26">
        <v>100</v>
      </c>
    </row>
    <row r="15" spans="2:16" x14ac:dyDescent="0.2">
      <c r="B15" s="313" t="s">
        <v>175</v>
      </c>
      <c r="C15" s="306">
        <v>14955692</v>
      </c>
      <c r="D15" s="306"/>
      <c r="E15" s="306">
        <v>72922764</v>
      </c>
      <c r="F15" s="306"/>
      <c r="G15" s="306">
        <v>35335805</v>
      </c>
      <c r="H15" s="306"/>
      <c r="I15" s="210">
        <v>2931838</v>
      </c>
      <c r="J15" s="306">
        <f>SUM(C15:I15)</f>
        <v>126146099</v>
      </c>
      <c r="K15" s="306"/>
    </row>
    <row r="16" spans="2:16" x14ac:dyDescent="0.2">
      <c r="B16" s="314"/>
      <c r="C16" s="302">
        <f>C15/J15</f>
        <v>0.11855849779389531</v>
      </c>
      <c r="D16" s="303"/>
      <c r="E16" s="302">
        <f>E15/J15</f>
        <v>0.57808180021484457</v>
      </c>
      <c r="F16" s="303"/>
      <c r="G16" s="302">
        <f>G15/J15</f>
        <v>0.28011809544740657</v>
      </c>
      <c r="H16" s="303"/>
      <c r="I16" s="215"/>
      <c r="J16" s="307" t="s">
        <v>235</v>
      </c>
      <c r="K16" s="308"/>
    </row>
    <row r="17" spans="2:11" x14ac:dyDescent="0.2">
      <c r="B17" s="315" t="s">
        <v>38</v>
      </c>
      <c r="C17" s="304">
        <v>108241</v>
      </c>
      <c r="D17" s="305"/>
      <c r="E17" s="304">
        <v>443579</v>
      </c>
      <c r="F17" s="305"/>
      <c r="G17" s="304">
        <v>246061</v>
      </c>
      <c r="H17" s="305"/>
      <c r="I17" s="210">
        <v>13561</v>
      </c>
      <c r="J17" s="304">
        <f>SUM(C17:I17)</f>
        <v>811442</v>
      </c>
      <c r="K17" s="305"/>
    </row>
    <row r="18" spans="2:11" x14ac:dyDescent="0.2">
      <c r="B18" s="316"/>
      <c r="C18" s="302">
        <f>C17/J17</f>
        <v>0.13339339102486683</v>
      </c>
      <c r="D18" s="303"/>
      <c r="E18" s="302">
        <f>E17/J17</f>
        <v>0.54665521380456028</v>
      </c>
      <c r="F18" s="303"/>
      <c r="G18" s="302">
        <f>G17/J17</f>
        <v>0.30323917174610138</v>
      </c>
      <c r="H18" s="303"/>
      <c r="I18" s="215"/>
      <c r="J18" s="307" t="s">
        <v>235</v>
      </c>
      <c r="K18" s="308"/>
    </row>
    <row r="19" spans="2:11" x14ac:dyDescent="0.2">
      <c r="K19" s="3" t="s">
        <v>357</v>
      </c>
    </row>
  </sheetData>
  <mergeCells count="23">
    <mergeCell ref="J17:K17"/>
    <mergeCell ref="C18:D18"/>
    <mergeCell ref="J18:K18"/>
    <mergeCell ref="G15:H15"/>
    <mergeCell ref="B3:B4"/>
    <mergeCell ref="C3:D3"/>
    <mergeCell ref="E3:F3"/>
    <mergeCell ref="G3:H3"/>
    <mergeCell ref="J3:K3"/>
    <mergeCell ref="J15:K15"/>
    <mergeCell ref="B15:B16"/>
    <mergeCell ref="E16:F16"/>
    <mergeCell ref="G16:H16"/>
    <mergeCell ref="J16:K16"/>
    <mergeCell ref="B17:B18"/>
    <mergeCell ref="C17:D17"/>
    <mergeCell ref="E18:F18"/>
    <mergeCell ref="G18:H18"/>
    <mergeCell ref="E17:F17"/>
    <mergeCell ref="G17:H17"/>
    <mergeCell ref="C15:D15"/>
    <mergeCell ref="C16:D16"/>
    <mergeCell ref="E15:F15"/>
  </mergeCells>
  <phoneticPr fontId="25"/>
  <pageMargins left="0.78740157480314965" right="0.78740157480314965" top="0.78740157480314965" bottom="0.39370078740157483" header="0.51181102362204722" footer="0.39370078740157483"/>
  <pageSetup paperSize="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26"/>
  <sheetViews>
    <sheetView zoomScale="90" zoomScaleNormal="90" workbookViewId="0">
      <selection activeCell="H7" sqref="H7"/>
    </sheetView>
  </sheetViews>
  <sheetFormatPr defaultRowHeight="13" x14ac:dyDescent="0.2"/>
  <cols>
    <col min="1" max="1" width="4.08984375" customWidth="1"/>
    <col min="2" max="2" width="13.81640625" customWidth="1"/>
    <col min="3" max="5" width="10.6328125" customWidth="1"/>
  </cols>
  <sheetData>
    <row r="1" spans="2:5" x14ac:dyDescent="0.2">
      <c r="B1" s="2" t="s">
        <v>31</v>
      </c>
    </row>
    <row r="2" spans="2:5" x14ac:dyDescent="0.2">
      <c r="D2" s="3"/>
      <c r="E2" s="3" t="s">
        <v>421</v>
      </c>
    </row>
    <row r="3" spans="2:5" s="1" customFormat="1" x14ac:dyDescent="0.2">
      <c r="B3" s="27" t="s">
        <v>151</v>
      </c>
      <c r="C3" s="4" t="s">
        <v>117</v>
      </c>
      <c r="D3" s="4" t="s">
        <v>52</v>
      </c>
      <c r="E3" s="4" t="s">
        <v>303</v>
      </c>
    </row>
    <row r="4" spans="2:5" x14ac:dyDescent="0.2">
      <c r="B4" s="28" t="s">
        <v>355</v>
      </c>
      <c r="C4" s="219">
        <f>SUM(D4:E4)</f>
        <v>2654</v>
      </c>
      <c r="D4" s="219">
        <v>1401</v>
      </c>
      <c r="E4" s="220">
        <v>1253</v>
      </c>
    </row>
    <row r="5" spans="2:5" x14ac:dyDescent="0.2">
      <c r="B5" s="28" t="s">
        <v>239</v>
      </c>
      <c r="C5" s="219">
        <f t="shared" ref="C5:C24" si="0">SUM(D5:E5)</f>
        <v>3356</v>
      </c>
      <c r="D5" s="221">
        <v>1748</v>
      </c>
      <c r="E5" s="222">
        <v>1608</v>
      </c>
    </row>
    <row r="6" spans="2:5" x14ac:dyDescent="0.2">
      <c r="B6" s="28" t="s">
        <v>134</v>
      </c>
      <c r="C6" s="219">
        <f t="shared" si="0"/>
        <v>3877</v>
      </c>
      <c r="D6" s="221">
        <v>2009</v>
      </c>
      <c r="E6" s="222">
        <v>1868</v>
      </c>
    </row>
    <row r="7" spans="2:5" x14ac:dyDescent="0.2">
      <c r="B7" s="28" t="s">
        <v>313</v>
      </c>
      <c r="C7" s="219">
        <f t="shared" si="0"/>
        <v>4289</v>
      </c>
      <c r="D7" s="221">
        <v>2153</v>
      </c>
      <c r="E7" s="222">
        <v>2136</v>
      </c>
    </row>
    <row r="8" spans="2:5" x14ac:dyDescent="0.2">
      <c r="B8" s="28" t="s">
        <v>159</v>
      </c>
      <c r="C8" s="219">
        <f t="shared" si="0"/>
        <v>4734</v>
      </c>
      <c r="D8" s="221">
        <v>2317</v>
      </c>
      <c r="E8" s="222">
        <v>2417</v>
      </c>
    </row>
    <row r="9" spans="2:5" x14ac:dyDescent="0.2">
      <c r="B9" s="28" t="s">
        <v>11</v>
      </c>
      <c r="C9" s="219">
        <f t="shared" si="0"/>
        <v>4109</v>
      </c>
      <c r="D9" s="221">
        <v>2106</v>
      </c>
      <c r="E9" s="222">
        <v>2003</v>
      </c>
    </row>
    <row r="10" spans="2:5" x14ac:dyDescent="0.2">
      <c r="B10" s="28" t="s">
        <v>107</v>
      </c>
      <c r="C10" s="219">
        <f t="shared" si="0"/>
        <v>3908</v>
      </c>
      <c r="D10" s="221">
        <v>1942</v>
      </c>
      <c r="E10" s="222">
        <v>1966</v>
      </c>
    </row>
    <row r="11" spans="2:5" x14ac:dyDescent="0.2">
      <c r="B11" s="28" t="s">
        <v>120</v>
      </c>
      <c r="C11" s="219">
        <f t="shared" si="0"/>
        <v>4162</v>
      </c>
      <c r="D11" s="221">
        <v>2118</v>
      </c>
      <c r="E11" s="222">
        <v>2044</v>
      </c>
    </row>
    <row r="12" spans="2:5" x14ac:dyDescent="0.2">
      <c r="B12" s="28" t="s">
        <v>181</v>
      </c>
      <c r="C12" s="219">
        <f t="shared" si="0"/>
        <v>4825</v>
      </c>
      <c r="D12" s="221">
        <v>2405</v>
      </c>
      <c r="E12" s="222">
        <v>2420</v>
      </c>
    </row>
    <row r="13" spans="2:5" x14ac:dyDescent="0.2">
      <c r="B13" s="28" t="s">
        <v>336</v>
      </c>
      <c r="C13" s="219">
        <f t="shared" si="0"/>
        <v>5769</v>
      </c>
      <c r="D13" s="221">
        <v>2920</v>
      </c>
      <c r="E13" s="222">
        <v>2849</v>
      </c>
    </row>
    <row r="14" spans="2:5" x14ac:dyDescent="0.2">
      <c r="B14" s="28" t="s">
        <v>109</v>
      </c>
      <c r="C14" s="219">
        <f t="shared" si="0"/>
        <v>5906</v>
      </c>
      <c r="D14" s="221">
        <v>2930</v>
      </c>
      <c r="E14" s="222">
        <v>2976</v>
      </c>
    </row>
    <row r="15" spans="2:5" x14ac:dyDescent="0.2">
      <c r="B15" s="28" t="s">
        <v>340</v>
      </c>
      <c r="C15" s="219">
        <f t="shared" si="0"/>
        <v>4694</v>
      </c>
      <c r="D15" s="221">
        <v>2351</v>
      </c>
      <c r="E15" s="222">
        <v>2343</v>
      </c>
    </row>
    <row r="16" spans="2:5" x14ac:dyDescent="0.2">
      <c r="B16" s="28" t="s">
        <v>217</v>
      </c>
      <c r="C16" s="219">
        <f t="shared" si="0"/>
        <v>4017</v>
      </c>
      <c r="D16" s="221">
        <v>1969</v>
      </c>
      <c r="E16" s="222">
        <v>2048</v>
      </c>
    </row>
    <row r="17" spans="2:7" x14ac:dyDescent="0.2">
      <c r="B17" s="28" t="s">
        <v>330</v>
      </c>
      <c r="C17" s="219">
        <f t="shared" si="0"/>
        <v>3867</v>
      </c>
      <c r="D17" s="221">
        <v>1868</v>
      </c>
      <c r="E17" s="222">
        <v>1999</v>
      </c>
    </row>
    <row r="18" spans="2:7" x14ac:dyDescent="0.2">
      <c r="B18" s="28" t="s">
        <v>252</v>
      </c>
      <c r="C18" s="219">
        <f t="shared" si="0"/>
        <v>4198</v>
      </c>
      <c r="D18" s="221">
        <v>1893</v>
      </c>
      <c r="E18" s="222">
        <v>2305</v>
      </c>
    </row>
    <row r="19" spans="2:7" x14ac:dyDescent="0.2">
      <c r="B19" s="28" t="s">
        <v>267</v>
      </c>
      <c r="C19" s="219">
        <f t="shared" si="0"/>
        <v>4055</v>
      </c>
      <c r="D19" s="221">
        <v>1852</v>
      </c>
      <c r="E19" s="222">
        <v>2203</v>
      </c>
    </row>
    <row r="20" spans="2:7" x14ac:dyDescent="0.2">
      <c r="B20" s="28" t="s">
        <v>155</v>
      </c>
      <c r="C20" s="219">
        <f t="shared" si="0"/>
        <v>2802</v>
      </c>
      <c r="D20" s="221">
        <v>1135</v>
      </c>
      <c r="E20" s="222">
        <v>1667</v>
      </c>
    </row>
    <row r="21" spans="2:7" x14ac:dyDescent="0.2">
      <c r="B21" s="28" t="s">
        <v>143</v>
      </c>
      <c r="C21" s="219">
        <f t="shared" si="0"/>
        <v>1849</v>
      </c>
      <c r="D21" s="223">
        <v>632</v>
      </c>
      <c r="E21" s="222">
        <v>1217</v>
      </c>
    </row>
    <row r="22" spans="2:7" x14ac:dyDescent="0.2">
      <c r="B22" s="28" t="s">
        <v>250</v>
      </c>
      <c r="C22" s="219">
        <f t="shared" si="0"/>
        <v>986</v>
      </c>
      <c r="D22" s="223">
        <v>266</v>
      </c>
      <c r="E22" s="222">
        <v>720</v>
      </c>
    </row>
    <row r="23" spans="2:7" x14ac:dyDescent="0.2">
      <c r="B23" s="28" t="s">
        <v>1</v>
      </c>
      <c r="C23" s="219">
        <f t="shared" si="0"/>
        <v>317</v>
      </c>
      <c r="D23" s="223">
        <v>61</v>
      </c>
      <c r="E23" s="222">
        <v>256</v>
      </c>
    </row>
    <row r="24" spans="2:7" x14ac:dyDescent="0.2">
      <c r="B24" s="28" t="s">
        <v>274</v>
      </c>
      <c r="C24" s="219">
        <f t="shared" si="0"/>
        <v>44</v>
      </c>
      <c r="D24" s="223">
        <v>5</v>
      </c>
      <c r="E24" s="222">
        <v>39</v>
      </c>
    </row>
    <row r="25" spans="2:7" s="1" customFormat="1" x14ac:dyDescent="0.2">
      <c r="B25" s="4" t="s">
        <v>171</v>
      </c>
      <c r="C25" s="286">
        <f>SUM(C4:C24)</f>
        <v>74418</v>
      </c>
      <c r="D25" s="286">
        <f t="shared" ref="D25:E25" si="1">SUM(D4:D24)</f>
        <v>36081</v>
      </c>
      <c r="E25" s="286">
        <f t="shared" si="1"/>
        <v>38337</v>
      </c>
      <c r="G25" s="29"/>
    </row>
    <row r="26" spans="2:7" x14ac:dyDescent="0.2">
      <c r="E26" s="3" t="s">
        <v>232</v>
      </c>
    </row>
  </sheetData>
  <phoneticPr fontId="25"/>
  <pageMargins left="0.78740157480314965" right="0.78740157480314965" top="0.78740157480314965" bottom="0.39370078740157483" header="0.51181102362204722" footer="0.39370078740157483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O21"/>
  <sheetViews>
    <sheetView zoomScaleNormal="100" workbookViewId="0">
      <selection activeCell="J16" sqref="J16"/>
    </sheetView>
  </sheetViews>
  <sheetFormatPr defaultColWidth="9" defaultRowHeight="13" x14ac:dyDescent="0.2"/>
  <cols>
    <col min="1" max="1" width="4.08984375" style="30" customWidth="1"/>
    <col min="2" max="2" width="9" style="30" bestFit="1" customWidth="1"/>
    <col min="3" max="7" width="9.08984375" style="30" bestFit="1" customWidth="1"/>
    <col min="8" max="8" width="9" style="30" bestFit="1" customWidth="1"/>
    <col min="9" max="10" width="9.1796875" style="30" customWidth="1"/>
    <col min="11" max="11" width="9" style="30" bestFit="1"/>
    <col min="12" max="16384" width="9" style="30"/>
  </cols>
  <sheetData>
    <row r="1" spans="2:7" x14ac:dyDescent="0.2">
      <c r="B1" s="32" t="s">
        <v>6</v>
      </c>
    </row>
    <row r="2" spans="2:7" x14ac:dyDescent="0.2">
      <c r="B2" s="32"/>
    </row>
    <row r="3" spans="2:7" x14ac:dyDescent="0.2">
      <c r="B3" s="318" t="s">
        <v>231</v>
      </c>
      <c r="C3" s="318" t="s">
        <v>322</v>
      </c>
      <c r="D3" s="318" t="s">
        <v>150</v>
      </c>
      <c r="E3" s="318" t="s">
        <v>40</v>
      </c>
      <c r="F3" s="320" t="s">
        <v>92</v>
      </c>
      <c r="G3" s="321"/>
    </row>
    <row r="4" spans="2:7" x14ac:dyDescent="0.2">
      <c r="B4" s="319"/>
      <c r="C4" s="319"/>
      <c r="D4" s="319"/>
      <c r="E4" s="319"/>
      <c r="F4" s="33" t="s">
        <v>322</v>
      </c>
      <c r="G4" s="4" t="s">
        <v>150</v>
      </c>
    </row>
    <row r="5" spans="2:7" s="3" customFormat="1" x14ac:dyDescent="0.2">
      <c r="B5" s="34"/>
      <c r="C5" s="35" t="s">
        <v>184</v>
      </c>
      <c r="D5" s="36" t="s">
        <v>346</v>
      </c>
      <c r="E5" s="37" t="s">
        <v>258</v>
      </c>
      <c r="F5" s="35" t="s">
        <v>333</v>
      </c>
      <c r="G5" s="36" t="s">
        <v>333</v>
      </c>
    </row>
    <row r="6" spans="2:7" s="31" customFormat="1" x14ac:dyDescent="0.2">
      <c r="B6" s="10" t="s">
        <v>37</v>
      </c>
      <c r="C6" s="38">
        <v>27987</v>
      </c>
      <c r="D6" s="176">
        <v>7.22</v>
      </c>
      <c r="E6" s="40">
        <v>3876.3</v>
      </c>
      <c r="F6" s="41">
        <v>48.7</v>
      </c>
      <c r="G6" s="39">
        <v>10.1</v>
      </c>
    </row>
    <row r="7" spans="2:7" x14ac:dyDescent="0.2">
      <c r="B7" s="8" t="s">
        <v>185</v>
      </c>
      <c r="C7" s="38">
        <v>29762</v>
      </c>
      <c r="D7" s="176">
        <v>7.36</v>
      </c>
      <c r="E7" s="40">
        <v>4043.8</v>
      </c>
      <c r="F7" s="41">
        <v>49</v>
      </c>
      <c r="G7" s="39">
        <v>10.3</v>
      </c>
    </row>
    <row r="8" spans="2:7" x14ac:dyDescent="0.2">
      <c r="B8" s="8" t="s">
        <v>206</v>
      </c>
      <c r="C8" s="38">
        <v>30782</v>
      </c>
      <c r="D8" s="177">
        <v>7.47</v>
      </c>
      <c r="E8" s="40">
        <v>4120.7</v>
      </c>
      <c r="F8" s="41">
        <v>47.6</v>
      </c>
      <c r="G8" s="39">
        <v>10.4</v>
      </c>
    </row>
    <row r="9" spans="2:7" x14ac:dyDescent="0.2">
      <c r="B9" s="146" t="s">
        <v>28</v>
      </c>
      <c r="C9" s="102">
        <v>36834</v>
      </c>
      <c r="D9" s="177">
        <v>8.26</v>
      </c>
      <c r="E9" s="148">
        <v>4459.3</v>
      </c>
      <c r="F9" s="149">
        <v>53.3</v>
      </c>
      <c r="G9" s="147">
        <v>11.5</v>
      </c>
    </row>
    <row r="10" spans="2:7" x14ac:dyDescent="0.2">
      <c r="B10" s="146" t="s">
        <v>104</v>
      </c>
      <c r="C10" s="102">
        <v>40765</v>
      </c>
      <c r="D10" s="177">
        <v>8.6199999999999992</v>
      </c>
      <c r="E10" s="148">
        <v>4729.1000000000004</v>
      </c>
      <c r="F10" s="149">
        <v>55.9</v>
      </c>
      <c r="G10" s="147">
        <v>12</v>
      </c>
    </row>
    <row r="11" spans="2:7" x14ac:dyDescent="0.2">
      <c r="B11" s="12" t="s">
        <v>387</v>
      </c>
      <c r="C11" s="42">
        <v>50374</v>
      </c>
      <c r="D11" s="178">
        <v>12.28</v>
      </c>
      <c r="E11" s="44">
        <v>4102.1000000000004</v>
      </c>
      <c r="F11" s="45">
        <v>67.900000000000006</v>
      </c>
      <c r="G11" s="43">
        <v>17.2</v>
      </c>
    </row>
    <row r="12" spans="2:7" x14ac:dyDescent="0.2">
      <c r="B12" s="204"/>
      <c r="C12" s="205"/>
      <c r="D12" s="206"/>
      <c r="E12" s="207"/>
      <c r="F12" s="207"/>
      <c r="G12" s="203" t="s">
        <v>357</v>
      </c>
    </row>
    <row r="13" spans="2:7" x14ac:dyDescent="0.2">
      <c r="B13" s="317" t="s">
        <v>214</v>
      </c>
      <c r="C13" s="317"/>
      <c r="D13" s="317"/>
      <c r="E13" s="317"/>
      <c r="F13" s="317"/>
      <c r="G13" s="317"/>
    </row>
    <row r="14" spans="2:7" x14ac:dyDescent="0.2">
      <c r="B14" s="317"/>
      <c r="C14" s="317"/>
      <c r="D14" s="317"/>
      <c r="E14" s="317"/>
      <c r="F14" s="317"/>
      <c r="G14" s="317"/>
    </row>
    <row r="15" spans="2:7" x14ac:dyDescent="0.2">
      <c r="B15" s="317"/>
      <c r="C15" s="317"/>
      <c r="D15" s="317"/>
      <c r="E15" s="317"/>
      <c r="F15" s="317"/>
      <c r="G15" s="317"/>
    </row>
    <row r="16" spans="2:7" x14ac:dyDescent="0.2">
      <c r="G16" s="3"/>
    </row>
    <row r="21" spans="9:15" x14ac:dyDescent="0.2">
      <c r="I21"/>
      <c r="J21"/>
      <c r="K21"/>
      <c r="L21"/>
      <c r="M21"/>
      <c r="N21"/>
      <c r="O21"/>
    </row>
  </sheetData>
  <mergeCells count="6">
    <mergeCell ref="B13:G15"/>
    <mergeCell ref="B3:B4"/>
    <mergeCell ref="C3:C4"/>
    <mergeCell ref="D3:D4"/>
    <mergeCell ref="E3:E4"/>
    <mergeCell ref="F3:G3"/>
  </mergeCells>
  <phoneticPr fontId="25"/>
  <pageMargins left="0.78740157480314965" right="0.78740157480314965" top="0.78740157480314965" bottom="0.39370078740157483" header="0.51181102362204722" footer="0.39370078740157483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21"/>
  <sheetViews>
    <sheetView zoomScale="90" zoomScaleNormal="90" workbookViewId="0">
      <selection activeCell="M28" sqref="M28"/>
    </sheetView>
  </sheetViews>
  <sheetFormatPr defaultRowHeight="13" x14ac:dyDescent="0.2"/>
  <cols>
    <col min="1" max="1" width="4.08984375" customWidth="1"/>
    <col min="3" max="5" width="9.1796875" bestFit="1" customWidth="1"/>
    <col min="6" max="6" width="9.08984375" bestFit="1" customWidth="1"/>
    <col min="7" max="8" width="9.1796875" bestFit="1" customWidth="1"/>
    <col min="9" max="11" width="9.08984375" bestFit="1" customWidth="1"/>
    <col min="13" max="13" width="9.1796875" bestFit="1" customWidth="1"/>
  </cols>
  <sheetData>
    <row r="1" spans="2:11" x14ac:dyDescent="0.2">
      <c r="B1" s="2" t="s">
        <v>353</v>
      </c>
    </row>
    <row r="2" spans="2:11" x14ac:dyDescent="0.2">
      <c r="K2" s="226" t="s">
        <v>137</v>
      </c>
    </row>
    <row r="3" spans="2:11" x14ac:dyDescent="0.2">
      <c r="B3" s="301" t="s">
        <v>231</v>
      </c>
      <c r="C3" s="322" t="s">
        <v>72</v>
      </c>
      <c r="D3" s="322" t="s">
        <v>108</v>
      </c>
      <c r="E3" s="301" t="s">
        <v>59</v>
      </c>
      <c r="F3" s="301"/>
      <c r="G3" s="301"/>
      <c r="H3" s="301"/>
      <c r="I3" s="301"/>
      <c r="J3" s="301"/>
      <c r="K3" s="322" t="s">
        <v>88</v>
      </c>
    </row>
    <row r="4" spans="2:11" x14ac:dyDescent="0.2">
      <c r="B4" s="301"/>
      <c r="C4" s="301"/>
      <c r="D4" s="301"/>
      <c r="E4" s="323" t="s">
        <v>207</v>
      </c>
      <c r="F4" s="323"/>
      <c r="G4" s="323"/>
      <c r="H4" s="323" t="s">
        <v>186</v>
      </c>
      <c r="I4" s="323"/>
      <c r="J4" s="323"/>
      <c r="K4" s="301"/>
    </row>
    <row r="5" spans="2:11" x14ac:dyDescent="0.2">
      <c r="B5" s="318"/>
      <c r="C5" s="318"/>
      <c r="D5" s="318"/>
      <c r="E5" s="224" t="s">
        <v>171</v>
      </c>
      <c r="F5" s="224" t="s">
        <v>312</v>
      </c>
      <c r="G5" s="224" t="s">
        <v>264</v>
      </c>
      <c r="H5" s="224" t="s">
        <v>171</v>
      </c>
      <c r="I5" s="224" t="s">
        <v>312</v>
      </c>
      <c r="J5" s="224" t="s">
        <v>264</v>
      </c>
      <c r="K5" s="318"/>
    </row>
    <row r="6" spans="2:11" x14ac:dyDescent="0.2">
      <c r="B6" s="184" t="s">
        <v>69</v>
      </c>
      <c r="C6" s="185">
        <v>55877</v>
      </c>
      <c r="D6" s="185">
        <v>57753</v>
      </c>
      <c r="E6" s="185">
        <f t="shared" ref="E6:E8" si="0">F6+G6</f>
        <v>13134</v>
      </c>
      <c r="F6" s="185">
        <v>6607</v>
      </c>
      <c r="G6" s="185">
        <v>6527</v>
      </c>
      <c r="H6" s="185">
        <f t="shared" ref="H6:H8" si="1">I6+J6</f>
        <v>11258</v>
      </c>
      <c r="I6" s="185">
        <v>3566</v>
      </c>
      <c r="J6" s="185">
        <v>7692</v>
      </c>
      <c r="K6" s="185">
        <v>1876</v>
      </c>
    </row>
    <row r="7" spans="2:11" x14ac:dyDescent="0.2">
      <c r="B7" s="46" t="s">
        <v>37</v>
      </c>
      <c r="C7" s="47">
        <v>57414</v>
      </c>
      <c r="D7" s="47">
        <v>62246</v>
      </c>
      <c r="E7" s="47">
        <f t="shared" si="0"/>
        <v>17131</v>
      </c>
      <c r="F7" s="47">
        <v>7812</v>
      </c>
      <c r="G7" s="47">
        <v>9319</v>
      </c>
      <c r="H7" s="47">
        <f t="shared" si="1"/>
        <v>12299</v>
      </c>
      <c r="I7" s="47">
        <v>4152</v>
      </c>
      <c r="J7" s="47">
        <v>8147</v>
      </c>
      <c r="K7" s="47">
        <v>4832</v>
      </c>
    </row>
    <row r="8" spans="2:11" x14ac:dyDescent="0.2">
      <c r="B8" s="48" t="s">
        <v>185</v>
      </c>
      <c r="C8" s="49">
        <v>60711</v>
      </c>
      <c r="D8" s="49">
        <v>66663</v>
      </c>
      <c r="E8" s="49">
        <f t="shared" si="0"/>
        <v>18870</v>
      </c>
      <c r="F8" s="49">
        <v>8061</v>
      </c>
      <c r="G8" s="49">
        <v>10809</v>
      </c>
      <c r="H8" s="49">
        <f t="shared" si="1"/>
        <v>12918</v>
      </c>
      <c r="I8" s="49">
        <v>4673</v>
      </c>
      <c r="J8" s="49">
        <v>8245</v>
      </c>
      <c r="K8" s="49">
        <v>5952</v>
      </c>
    </row>
    <row r="9" spans="2:11" x14ac:dyDescent="0.2">
      <c r="B9" s="50"/>
      <c r="C9" s="51">
        <v>-50889</v>
      </c>
      <c r="D9" s="51">
        <v>-56896</v>
      </c>
      <c r="E9" s="51">
        <v>-18853</v>
      </c>
      <c r="F9" s="51">
        <v>-8053</v>
      </c>
      <c r="G9" s="51">
        <v>-10800</v>
      </c>
      <c r="H9" s="51">
        <v>-12846</v>
      </c>
      <c r="I9" s="51">
        <v>-4645</v>
      </c>
      <c r="J9" s="51">
        <v>-8201</v>
      </c>
      <c r="K9" s="51">
        <v>-6007</v>
      </c>
    </row>
    <row r="10" spans="2:11" x14ac:dyDescent="0.2">
      <c r="B10" s="8" t="s">
        <v>77</v>
      </c>
      <c r="C10" s="52">
        <v>64706</v>
      </c>
      <c r="D10" s="52">
        <v>73502</v>
      </c>
      <c r="E10" s="52">
        <v>22422</v>
      </c>
      <c r="F10" s="52">
        <v>8906</v>
      </c>
      <c r="G10" s="52">
        <v>13516</v>
      </c>
      <c r="H10" s="52">
        <v>13626</v>
      </c>
      <c r="I10" s="52">
        <v>5074</v>
      </c>
      <c r="J10" s="52">
        <v>8552</v>
      </c>
      <c r="K10" s="52">
        <v>8796</v>
      </c>
    </row>
    <row r="11" spans="2:11" x14ac:dyDescent="0.2">
      <c r="B11" s="8"/>
      <c r="C11" s="52">
        <v>-54413</v>
      </c>
      <c r="D11" s="52">
        <v>-63309</v>
      </c>
      <c r="E11" s="52">
        <v>-22393</v>
      </c>
      <c r="F11" s="52">
        <v>-8899</v>
      </c>
      <c r="G11" s="52">
        <v>-13494</v>
      </c>
      <c r="H11" s="52">
        <v>-13497</v>
      </c>
      <c r="I11" s="52">
        <v>-5003</v>
      </c>
      <c r="J11" s="52">
        <v>-8494</v>
      </c>
      <c r="K11" s="52">
        <v>-8896</v>
      </c>
    </row>
    <row r="12" spans="2:11" x14ac:dyDescent="0.2">
      <c r="B12" s="48" t="s">
        <v>375</v>
      </c>
      <c r="C12" s="150">
        <v>69074</v>
      </c>
      <c r="D12" s="150">
        <v>76834</v>
      </c>
      <c r="E12" s="150">
        <v>22211</v>
      </c>
      <c r="F12" s="150">
        <v>8585</v>
      </c>
      <c r="G12" s="150">
        <v>13626</v>
      </c>
      <c r="H12" s="150">
        <v>14951</v>
      </c>
      <c r="I12" s="150">
        <v>5278</v>
      </c>
      <c r="J12" s="150">
        <v>9173</v>
      </c>
      <c r="K12" s="150">
        <v>7260</v>
      </c>
    </row>
    <row r="13" spans="2:11" x14ac:dyDescent="0.2">
      <c r="B13" s="50"/>
      <c r="C13" s="51">
        <v>-57656</v>
      </c>
      <c r="D13" s="51">
        <v>-65418</v>
      </c>
      <c r="E13" s="51">
        <v>-22099</v>
      </c>
      <c r="F13" s="51">
        <v>-8480</v>
      </c>
      <c r="G13" s="51">
        <v>-13619</v>
      </c>
      <c r="H13" s="51">
        <v>-14790</v>
      </c>
      <c r="I13" s="51">
        <v>-5218</v>
      </c>
      <c r="J13" s="51">
        <v>-9119</v>
      </c>
      <c r="K13" s="51">
        <v>-7309</v>
      </c>
    </row>
    <row r="14" spans="2:11" x14ac:dyDescent="0.2">
      <c r="B14" s="233" t="s">
        <v>376</v>
      </c>
      <c r="C14" s="234">
        <v>72902</v>
      </c>
      <c r="D14" s="234">
        <v>81235</v>
      </c>
      <c r="E14" s="234">
        <v>24206</v>
      </c>
      <c r="F14" s="234">
        <v>8845</v>
      </c>
      <c r="G14" s="234">
        <v>15361</v>
      </c>
      <c r="H14" s="234">
        <v>16065</v>
      </c>
      <c r="I14" s="234">
        <v>5541</v>
      </c>
      <c r="J14" s="234">
        <v>10332</v>
      </c>
      <c r="K14" s="234">
        <v>8141</v>
      </c>
    </row>
    <row r="15" spans="2:11" x14ac:dyDescent="0.2">
      <c r="B15" s="235"/>
      <c r="C15" s="236">
        <v>-60956</v>
      </c>
      <c r="D15" s="236">
        <v>-69302</v>
      </c>
      <c r="E15" s="236">
        <v>-24109</v>
      </c>
      <c r="F15" s="236">
        <v>-8761</v>
      </c>
      <c r="G15" s="236">
        <v>-15348</v>
      </c>
      <c r="H15" s="236">
        <v>-15951</v>
      </c>
      <c r="I15" s="236">
        <v>-5492</v>
      </c>
      <c r="J15" s="236">
        <v>-10271</v>
      </c>
      <c r="K15" s="236">
        <v>-8158</v>
      </c>
    </row>
    <row r="16" spans="2:11" x14ac:dyDescent="0.2">
      <c r="B16" s="237" t="s">
        <v>390</v>
      </c>
      <c r="C16" s="238">
        <v>74196</v>
      </c>
      <c r="D16" s="238">
        <v>81762</v>
      </c>
      <c r="E16" s="238">
        <f>F16+G16</f>
        <v>23670</v>
      </c>
      <c r="F16" s="238">
        <v>8633</v>
      </c>
      <c r="G16" s="238">
        <v>15037</v>
      </c>
      <c r="H16" s="238">
        <v>16424</v>
      </c>
      <c r="I16" s="238">
        <v>5765</v>
      </c>
      <c r="J16" s="238">
        <v>10339</v>
      </c>
      <c r="K16" s="238">
        <f>E16-H16</f>
        <v>7246</v>
      </c>
    </row>
    <row r="17" spans="2:11" x14ac:dyDescent="0.2">
      <c r="B17" s="53"/>
      <c r="C17" s="54">
        <v>-62993</v>
      </c>
      <c r="D17" s="54">
        <v>-70636</v>
      </c>
      <c r="E17" s="54">
        <f>F17+G17</f>
        <v>-23603</v>
      </c>
      <c r="F17" s="54">
        <v>-8575</v>
      </c>
      <c r="G17" s="54">
        <v>-15028</v>
      </c>
      <c r="H17" s="54">
        <v>-16275</v>
      </c>
      <c r="I17" s="54">
        <v>-5700</v>
      </c>
      <c r="J17" s="54">
        <v>-10260</v>
      </c>
      <c r="K17" s="54">
        <f>E17-H17</f>
        <v>-7328</v>
      </c>
    </row>
    <row r="18" spans="2:11" x14ac:dyDescent="0.2">
      <c r="B18" s="55" t="s">
        <v>179</v>
      </c>
      <c r="K18" s="226" t="s">
        <v>357</v>
      </c>
    </row>
    <row r="19" spans="2:11" x14ac:dyDescent="0.2">
      <c r="E19" s="56"/>
    </row>
    <row r="20" spans="2:11" x14ac:dyDescent="0.2">
      <c r="F20" s="30"/>
      <c r="G20" s="30"/>
      <c r="I20" s="30"/>
      <c r="J20" s="30"/>
    </row>
    <row r="21" spans="2:11" x14ac:dyDescent="0.2">
      <c r="F21" s="30"/>
      <c r="G21" s="30"/>
      <c r="I21" s="30"/>
      <c r="J21" s="30"/>
    </row>
  </sheetData>
  <mergeCells count="7">
    <mergeCell ref="B3:B5"/>
    <mergeCell ref="C3:C5"/>
    <mergeCell ref="D3:D5"/>
    <mergeCell ref="E3:J3"/>
    <mergeCell ref="K3:K5"/>
    <mergeCell ref="E4:G4"/>
    <mergeCell ref="H4:J4"/>
  </mergeCells>
  <phoneticPr fontId="25"/>
  <pageMargins left="0.78740157480314965" right="0.78740157480314965" top="0.78740157480314965" bottom="0.39370078740157483" header="0.51181102362204722" footer="0.39370078740157483"/>
  <pageSetup paperSize="9" scale="94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25"/>
  <sheetViews>
    <sheetView zoomScale="90" zoomScaleNormal="90" workbookViewId="0">
      <selection activeCell="U18" sqref="U18"/>
    </sheetView>
  </sheetViews>
  <sheetFormatPr defaultRowHeight="13" x14ac:dyDescent="0.2"/>
  <cols>
    <col min="1" max="1" width="4.08984375" customWidth="1"/>
    <col min="2" max="2" width="6.453125" customWidth="1"/>
    <col min="3" max="14" width="6.90625" customWidth="1"/>
  </cols>
  <sheetData>
    <row r="1" spans="2:16" x14ac:dyDescent="0.2">
      <c r="B1" s="2" t="s">
        <v>29</v>
      </c>
    </row>
    <row r="2" spans="2:16" x14ac:dyDescent="0.2">
      <c r="N2" s="226" t="s">
        <v>137</v>
      </c>
    </row>
    <row r="3" spans="2:16" x14ac:dyDescent="0.2">
      <c r="B3" s="326" t="s">
        <v>231</v>
      </c>
      <c r="C3" s="324" t="s">
        <v>182</v>
      </c>
      <c r="D3" s="324" t="s">
        <v>2</v>
      </c>
      <c r="E3" s="330" t="s">
        <v>339</v>
      </c>
      <c r="F3" s="331"/>
      <c r="G3" s="331"/>
      <c r="H3" s="331"/>
      <c r="I3" s="332"/>
      <c r="J3" s="330" t="s">
        <v>270</v>
      </c>
      <c r="K3" s="331"/>
      <c r="L3" s="331"/>
      <c r="M3" s="331"/>
      <c r="N3" s="332"/>
    </row>
    <row r="4" spans="2:16" ht="26.25" customHeight="1" x14ac:dyDescent="0.2">
      <c r="B4" s="327"/>
      <c r="C4" s="329"/>
      <c r="D4" s="329"/>
      <c r="E4" s="333" t="s">
        <v>78</v>
      </c>
      <c r="F4" s="334"/>
      <c r="G4" s="335" t="s">
        <v>342</v>
      </c>
      <c r="H4" s="334"/>
      <c r="I4" s="324" t="s">
        <v>210</v>
      </c>
      <c r="J4" s="336" t="s">
        <v>93</v>
      </c>
      <c r="K4" s="337"/>
      <c r="L4" s="336" t="s">
        <v>25</v>
      </c>
      <c r="M4" s="337"/>
      <c r="N4" s="324" t="s">
        <v>210</v>
      </c>
    </row>
    <row r="5" spans="2:16" ht="54" customHeight="1" x14ac:dyDescent="0.2">
      <c r="B5" s="328"/>
      <c r="C5" s="325"/>
      <c r="D5" s="325"/>
      <c r="E5" s="225"/>
      <c r="F5" s="60" t="s">
        <v>311</v>
      </c>
      <c r="G5" s="225"/>
      <c r="H5" s="60" t="s">
        <v>139</v>
      </c>
      <c r="I5" s="325"/>
      <c r="J5" s="61"/>
      <c r="K5" s="60" t="s">
        <v>311</v>
      </c>
      <c r="L5" s="61"/>
      <c r="M5" s="60" t="s">
        <v>139</v>
      </c>
      <c r="N5" s="325"/>
    </row>
    <row r="6" spans="2:16" x14ac:dyDescent="0.2">
      <c r="B6" s="62" t="s">
        <v>256</v>
      </c>
      <c r="C6" s="63"/>
      <c r="D6" s="63"/>
      <c r="E6" s="64"/>
      <c r="F6" s="65"/>
      <c r="G6" s="64"/>
      <c r="H6" s="65"/>
      <c r="I6" s="63"/>
      <c r="J6" s="64"/>
      <c r="K6" s="65"/>
      <c r="L6" s="64"/>
      <c r="M6" s="65"/>
      <c r="N6" s="63"/>
    </row>
    <row r="7" spans="2:16" x14ac:dyDescent="0.2">
      <c r="B7" s="66" t="s">
        <v>255</v>
      </c>
      <c r="C7" s="18">
        <v>26364</v>
      </c>
      <c r="D7" s="18">
        <v>26839</v>
      </c>
      <c r="E7" s="18">
        <v>23363</v>
      </c>
      <c r="F7" s="18">
        <v>5045</v>
      </c>
      <c r="G7" s="18">
        <v>23367</v>
      </c>
      <c r="H7" s="18">
        <v>5049</v>
      </c>
      <c r="I7" s="67">
        <v>-4</v>
      </c>
      <c r="J7" s="18">
        <v>3001</v>
      </c>
      <c r="K7" s="18">
        <v>930</v>
      </c>
      <c r="L7" s="18">
        <v>3472</v>
      </c>
      <c r="M7" s="18">
        <v>1401</v>
      </c>
      <c r="N7" s="67">
        <v>-471</v>
      </c>
      <c r="O7" s="56"/>
    </row>
    <row r="8" spans="2:16" x14ac:dyDescent="0.2">
      <c r="B8" s="66" t="s">
        <v>238</v>
      </c>
      <c r="C8" s="18">
        <v>27474</v>
      </c>
      <c r="D8" s="18">
        <v>26740</v>
      </c>
      <c r="E8" s="18">
        <v>24460</v>
      </c>
      <c r="F8" s="18">
        <v>7212</v>
      </c>
      <c r="G8" s="18">
        <v>23295</v>
      </c>
      <c r="H8" s="18">
        <v>6041</v>
      </c>
      <c r="I8" s="18">
        <v>1165</v>
      </c>
      <c r="J8" s="18">
        <v>3014</v>
      </c>
      <c r="K8" s="18">
        <v>988</v>
      </c>
      <c r="L8" s="18">
        <v>3445</v>
      </c>
      <c r="M8" s="18">
        <v>1419</v>
      </c>
      <c r="N8" s="67">
        <v>-431</v>
      </c>
      <c r="O8" s="56"/>
    </row>
    <row r="9" spans="2:16" x14ac:dyDescent="0.2">
      <c r="B9" s="66" t="s">
        <v>286</v>
      </c>
      <c r="C9" s="18">
        <v>29805</v>
      </c>
      <c r="D9" s="18">
        <v>28185</v>
      </c>
      <c r="E9" s="18">
        <v>26676</v>
      </c>
      <c r="F9" s="18">
        <v>8950</v>
      </c>
      <c r="G9" s="18">
        <v>24722</v>
      </c>
      <c r="H9" s="18">
        <v>6996</v>
      </c>
      <c r="I9" s="18">
        <v>1954</v>
      </c>
      <c r="J9" s="18">
        <v>3129</v>
      </c>
      <c r="K9" s="18">
        <v>1063</v>
      </c>
      <c r="L9" s="18">
        <v>3463</v>
      </c>
      <c r="M9" s="18">
        <v>1397</v>
      </c>
      <c r="N9" s="67">
        <v>-334</v>
      </c>
      <c r="O9" s="56"/>
    </row>
    <row r="10" spans="2:16" x14ac:dyDescent="0.2">
      <c r="B10" s="66" t="s">
        <v>82</v>
      </c>
      <c r="C10" s="18">
        <v>30863</v>
      </c>
      <c r="D10" s="18">
        <v>28989</v>
      </c>
      <c r="E10" s="18">
        <v>27138</v>
      </c>
      <c r="F10" s="18">
        <v>9984</v>
      </c>
      <c r="G10" s="18">
        <v>25033</v>
      </c>
      <c r="H10" s="18">
        <v>7879</v>
      </c>
      <c r="I10" s="18">
        <v>2105</v>
      </c>
      <c r="J10" s="18">
        <v>3725</v>
      </c>
      <c r="K10" s="18">
        <v>1315</v>
      </c>
      <c r="L10" s="18">
        <v>3956</v>
      </c>
      <c r="M10" s="18">
        <v>1546</v>
      </c>
      <c r="N10" s="67">
        <v>-231</v>
      </c>
      <c r="O10" s="56"/>
    </row>
    <row r="11" spans="2:16" x14ac:dyDescent="0.2">
      <c r="B11" s="68" t="s">
        <v>278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67"/>
      <c r="O11" s="56"/>
    </row>
    <row r="12" spans="2:16" x14ac:dyDescent="0.2">
      <c r="B12" s="66" t="s">
        <v>60</v>
      </c>
      <c r="C12" s="18">
        <v>32503</v>
      </c>
      <c r="D12" s="18">
        <v>30567</v>
      </c>
      <c r="E12" s="18">
        <v>28430</v>
      </c>
      <c r="F12" s="18">
        <v>11449</v>
      </c>
      <c r="G12" s="18">
        <v>26116</v>
      </c>
      <c r="H12" s="18">
        <v>9135</v>
      </c>
      <c r="I12" s="18">
        <v>2314</v>
      </c>
      <c r="J12" s="18">
        <v>4073</v>
      </c>
      <c r="K12" s="18">
        <v>1665</v>
      </c>
      <c r="L12" s="18">
        <v>4451</v>
      </c>
      <c r="M12" s="18">
        <v>2043</v>
      </c>
      <c r="N12" s="67">
        <v>-378</v>
      </c>
      <c r="O12" s="56"/>
    </row>
    <row r="13" spans="2:16" x14ac:dyDescent="0.2">
      <c r="B13" s="66" t="s">
        <v>279</v>
      </c>
      <c r="C13" s="18">
        <v>37944</v>
      </c>
      <c r="D13" s="18">
        <v>33067</v>
      </c>
      <c r="E13" s="18">
        <v>33507</v>
      </c>
      <c r="F13" s="18">
        <v>15226</v>
      </c>
      <c r="G13" s="18">
        <v>28613</v>
      </c>
      <c r="H13" s="18">
        <v>10332</v>
      </c>
      <c r="I13" s="18">
        <v>4894</v>
      </c>
      <c r="J13" s="18">
        <v>4437</v>
      </c>
      <c r="K13" s="18">
        <v>1887</v>
      </c>
      <c r="L13" s="18">
        <v>4454</v>
      </c>
      <c r="M13" s="18">
        <v>1904</v>
      </c>
      <c r="N13" s="67">
        <v>-17</v>
      </c>
      <c r="O13" s="56"/>
    </row>
    <row r="14" spans="2:16" x14ac:dyDescent="0.2">
      <c r="B14" s="66" t="s">
        <v>111</v>
      </c>
      <c r="C14" s="18">
        <v>39431</v>
      </c>
      <c r="D14" s="18">
        <v>33424</v>
      </c>
      <c r="E14" s="18">
        <v>35236</v>
      </c>
      <c r="F14" s="18">
        <v>16957</v>
      </c>
      <c r="G14" s="18">
        <v>29385</v>
      </c>
      <c r="H14" s="18">
        <v>11106</v>
      </c>
      <c r="I14" s="18">
        <v>5851</v>
      </c>
      <c r="J14" s="18">
        <v>4195</v>
      </c>
      <c r="K14" s="18">
        <v>1896</v>
      </c>
      <c r="L14" s="18">
        <v>4039</v>
      </c>
      <c r="M14" s="18">
        <v>1740</v>
      </c>
      <c r="N14" s="67">
        <v>156</v>
      </c>
      <c r="O14" s="56"/>
    </row>
    <row r="15" spans="2:16" x14ac:dyDescent="0.2">
      <c r="B15" s="66" t="s">
        <v>356</v>
      </c>
      <c r="C15" s="18">
        <v>43375</v>
      </c>
      <c r="D15" s="18">
        <v>34479</v>
      </c>
      <c r="E15" s="18">
        <v>39727</v>
      </c>
      <c r="F15" s="18">
        <v>20681</v>
      </c>
      <c r="G15" s="18">
        <v>30972</v>
      </c>
      <c r="H15" s="18">
        <v>11926</v>
      </c>
      <c r="I15" s="18">
        <v>8755</v>
      </c>
      <c r="J15" s="18">
        <v>3648</v>
      </c>
      <c r="K15" s="18">
        <v>1712</v>
      </c>
      <c r="L15" s="18">
        <v>3507</v>
      </c>
      <c r="M15" s="18">
        <v>1571</v>
      </c>
      <c r="N15" s="67">
        <v>141</v>
      </c>
      <c r="O15" s="56"/>
    </row>
    <row r="16" spans="2:16" x14ac:dyDescent="0.2">
      <c r="B16" s="66" t="s">
        <v>110</v>
      </c>
      <c r="C16" s="18">
        <v>43461</v>
      </c>
      <c r="D16" s="18">
        <v>35699</v>
      </c>
      <c r="E16" s="18">
        <v>40296</v>
      </c>
      <c r="F16" s="18">
        <v>20714</v>
      </c>
      <c r="G16" s="18">
        <v>32193</v>
      </c>
      <c r="H16" s="18">
        <v>12991</v>
      </c>
      <c r="I16" s="18">
        <v>8103</v>
      </c>
      <c r="J16" s="18">
        <v>3165</v>
      </c>
      <c r="K16" s="18">
        <v>1385</v>
      </c>
      <c r="L16" s="18">
        <v>3506</v>
      </c>
      <c r="M16" s="18">
        <v>1799</v>
      </c>
      <c r="N16" s="67">
        <v>-341</v>
      </c>
      <c r="O16" s="56"/>
      <c r="P16" s="56"/>
    </row>
    <row r="17" spans="2:16" x14ac:dyDescent="0.2">
      <c r="B17" s="66" t="s">
        <v>377</v>
      </c>
      <c r="C17" s="18">
        <v>47011</v>
      </c>
      <c r="D17" s="18">
        <v>38665</v>
      </c>
      <c r="E17" s="18">
        <v>43403</v>
      </c>
      <c r="F17" s="18">
        <v>22572</v>
      </c>
      <c r="G17" s="18">
        <v>34761</v>
      </c>
      <c r="H17" s="18">
        <v>14098</v>
      </c>
      <c r="I17" s="18">
        <v>8642</v>
      </c>
      <c r="J17" s="18">
        <v>3608</v>
      </c>
      <c r="K17" s="18">
        <v>1537</v>
      </c>
      <c r="L17" s="18">
        <v>3904</v>
      </c>
      <c r="M17" s="18">
        <v>1853</v>
      </c>
      <c r="N17" s="239">
        <v>-296</v>
      </c>
      <c r="O17" s="56"/>
      <c r="P17" s="56"/>
    </row>
    <row r="18" spans="2:16" x14ac:dyDescent="0.2">
      <c r="B18" s="240" t="s">
        <v>391</v>
      </c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2"/>
      <c r="O18" s="56"/>
    </row>
    <row r="19" spans="2:16" x14ac:dyDescent="0.2">
      <c r="B19" s="69" t="s">
        <v>392</v>
      </c>
      <c r="C19" s="25">
        <f>E19+J19</f>
        <v>45503</v>
      </c>
      <c r="D19" s="25">
        <f>G19+L19</f>
        <v>37860</v>
      </c>
      <c r="E19" s="25">
        <v>42559</v>
      </c>
      <c r="F19" s="25">
        <v>22408</v>
      </c>
      <c r="G19" s="25">
        <v>34286</v>
      </c>
      <c r="H19" s="25">
        <v>14373</v>
      </c>
      <c r="I19" s="25">
        <f>E19-G19</f>
        <v>8273</v>
      </c>
      <c r="J19" s="25">
        <v>2944</v>
      </c>
      <c r="K19" s="25">
        <v>1195</v>
      </c>
      <c r="L19" s="25">
        <v>3574</v>
      </c>
      <c r="M19" s="25">
        <v>1902</v>
      </c>
      <c r="N19" s="70">
        <f>J19-L19</f>
        <v>-630</v>
      </c>
      <c r="O19" s="56"/>
    </row>
    <row r="20" spans="2:16" x14ac:dyDescent="0.2">
      <c r="N20" s="226" t="s">
        <v>357</v>
      </c>
    </row>
    <row r="22" spans="2:16" x14ac:dyDescent="0.2">
      <c r="E22" s="71"/>
      <c r="I22" s="243"/>
    </row>
    <row r="23" spans="2:16" x14ac:dyDescent="0.2">
      <c r="F23" s="56"/>
      <c r="I23" s="243"/>
    </row>
    <row r="25" spans="2:16" x14ac:dyDescent="0.2">
      <c r="F25" s="56"/>
    </row>
  </sheetData>
  <mergeCells count="11">
    <mergeCell ref="N4:N5"/>
    <mergeCell ref="B3:B5"/>
    <mergeCell ref="C3:C5"/>
    <mergeCell ref="D3:D5"/>
    <mergeCell ref="E3:I3"/>
    <mergeCell ref="J3:N3"/>
    <mergeCell ref="E4:F4"/>
    <mergeCell ref="G4:H4"/>
    <mergeCell ref="I4:I5"/>
    <mergeCell ref="J4:K4"/>
    <mergeCell ref="L4:M4"/>
  </mergeCells>
  <phoneticPr fontId="25"/>
  <pageMargins left="0.78740157480314965" right="0.78740157480314965" top="0.78740157480314965" bottom="0.39370078740157483" header="0.51181102362204722" footer="0.39370078740157483"/>
  <pageSetup paperSize="9" scale="97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O93"/>
  <sheetViews>
    <sheetView view="pageBreakPreview" topLeftCell="A55" zoomScale="90" zoomScaleNormal="100" zoomScaleSheetLayoutView="90" workbookViewId="0">
      <selection activeCell="T63" sqref="T63"/>
    </sheetView>
  </sheetViews>
  <sheetFormatPr defaultRowHeight="13" x14ac:dyDescent="0.2"/>
  <cols>
    <col min="1" max="1" width="4.08984375" customWidth="1"/>
    <col min="2" max="2" width="14.81640625" customWidth="1"/>
    <col min="3" max="8" width="9.08984375" bestFit="1" customWidth="1"/>
    <col min="9" max="9" width="10.08984375" style="72" customWidth="1"/>
    <col min="10" max="10" width="6.1796875" customWidth="1"/>
    <col min="11" max="11" width="13.90625" customWidth="1"/>
    <col min="18" max="18" width="11.36328125" style="290" customWidth="1"/>
    <col min="19" max="19" width="14.81640625" customWidth="1"/>
    <col min="20" max="25" width="9.08984375" bestFit="1" customWidth="1"/>
    <col min="26" max="26" width="10.08984375" style="72" customWidth="1"/>
    <col min="27" max="27" width="20.90625" customWidth="1"/>
    <col min="31" max="31" width="18.08984375" customWidth="1"/>
    <col min="32" max="32" width="15.81640625" customWidth="1"/>
    <col min="36" max="36" width="17.36328125" customWidth="1"/>
    <col min="37" max="39" width="5.6328125" customWidth="1"/>
    <col min="40" max="40" width="14.81640625" customWidth="1"/>
    <col min="41" max="43" width="5.81640625" customWidth="1"/>
  </cols>
  <sheetData>
    <row r="1" spans="2:41" x14ac:dyDescent="0.2">
      <c r="B1" s="2" t="s">
        <v>295</v>
      </c>
      <c r="S1" s="2" t="s">
        <v>295</v>
      </c>
      <c r="AO1" t="s">
        <v>14</v>
      </c>
    </row>
    <row r="2" spans="2:41" x14ac:dyDescent="0.2">
      <c r="I2" s="73" t="s">
        <v>137</v>
      </c>
      <c r="W2" s="244"/>
      <c r="Z2" s="73" t="s">
        <v>137</v>
      </c>
    </row>
    <row r="3" spans="2:41" ht="14.25" customHeight="1" x14ac:dyDescent="0.2">
      <c r="B3" s="342" t="s">
        <v>393</v>
      </c>
      <c r="C3" s="338" t="s">
        <v>394</v>
      </c>
      <c r="D3" s="338"/>
      <c r="E3" s="338"/>
      <c r="F3" s="338" t="s">
        <v>395</v>
      </c>
      <c r="G3" s="338"/>
      <c r="H3" s="338"/>
      <c r="I3" s="339" t="s">
        <v>396</v>
      </c>
      <c r="K3" s="342" t="s">
        <v>393</v>
      </c>
      <c r="L3" s="338" t="s">
        <v>394</v>
      </c>
      <c r="M3" s="338"/>
      <c r="N3" s="338"/>
      <c r="O3" s="338" t="s">
        <v>395</v>
      </c>
      <c r="P3" s="338"/>
      <c r="Q3" s="338"/>
      <c r="S3" s="342" t="s">
        <v>393</v>
      </c>
      <c r="T3" s="338" t="s">
        <v>394</v>
      </c>
      <c r="U3" s="338"/>
      <c r="V3" s="338"/>
      <c r="W3" s="338" t="s">
        <v>395</v>
      </c>
      <c r="X3" s="338"/>
      <c r="Y3" s="338"/>
      <c r="Z3" s="339" t="s">
        <v>396</v>
      </c>
    </row>
    <row r="4" spans="2:41" x14ac:dyDescent="0.2">
      <c r="B4" s="342"/>
      <c r="C4" s="245" t="s">
        <v>397</v>
      </c>
      <c r="D4" s="245" t="s">
        <v>398</v>
      </c>
      <c r="E4" s="245" t="s">
        <v>399</v>
      </c>
      <c r="F4" s="245" t="s">
        <v>400</v>
      </c>
      <c r="G4" s="245" t="s">
        <v>401</v>
      </c>
      <c r="H4" s="245" t="s">
        <v>402</v>
      </c>
      <c r="I4" s="340"/>
      <c r="K4" s="342"/>
      <c r="L4" s="289" t="s">
        <v>397</v>
      </c>
      <c r="M4" s="289" t="s">
        <v>398</v>
      </c>
      <c r="N4" s="289" t="s">
        <v>399</v>
      </c>
      <c r="O4" s="289" t="s">
        <v>400</v>
      </c>
      <c r="P4" s="289" t="s">
        <v>401</v>
      </c>
      <c r="Q4" s="289" t="s">
        <v>402</v>
      </c>
      <c r="S4" s="342"/>
      <c r="T4" s="245" t="s">
        <v>397</v>
      </c>
      <c r="U4" s="245" t="s">
        <v>398</v>
      </c>
      <c r="V4" s="245" t="s">
        <v>399</v>
      </c>
      <c r="W4" s="245" t="s">
        <v>400</v>
      </c>
      <c r="X4" s="245" t="s">
        <v>401</v>
      </c>
      <c r="Y4" s="245" t="s">
        <v>402</v>
      </c>
      <c r="Z4" s="340"/>
    </row>
    <row r="5" spans="2:41" x14ac:dyDescent="0.2">
      <c r="B5" s="246" t="s">
        <v>403</v>
      </c>
      <c r="C5" s="151">
        <f>D5+E5</f>
        <v>23603</v>
      </c>
      <c r="D5" s="152">
        <v>22408</v>
      </c>
      <c r="E5" s="153">
        <v>1195</v>
      </c>
      <c r="F5" s="154">
        <f>G5+H5</f>
        <v>16275</v>
      </c>
      <c r="G5" s="155">
        <v>14373</v>
      </c>
      <c r="H5" s="154">
        <v>1902</v>
      </c>
      <c r="I5" s="190">
        <f>C5-F5</f>
        <v>7328</v>
      </c>
      <c r="K5" s="246" t="s">
        <v>403</v>
      </c>
      <c r="L5" s="151"/>
      <c r="M5" s="152"/>
      <c r="N5" s="153"/>
      <c r="O5" s="154"/>
      <c r="P5" s="155"/>
      <c r="Q5" s="291"/>
      <c r="S5" s="246" t="s">
        <v>403</v>
      </c>
      <c r="T5" s="151">
        <v>24109</v>
      </c>
      <c r="U5" s="152">
        <v>22572</v>
      </c>
      <c r="V5" s="153">
        <v>1537</v>
      </c>
      <c r="W5" s="154">
        <v>15951</v>
      </c>
      <c r="X5" s="155">
        <v>14098</v>
      </c>
      <c r="Y5" s="154">
        <v>1853</v>
      </c>
      <c r="Z5" s="153">
        <f>T5-W5</f>
        <v>8158</v>
      </c>
    </row>
    <row r="6" spans="2:41" x14ac:dyDescent="0.2">
      <c r="B6" s="246" t="s">
        <v>163</v>
      </c>
      <c r="C6" s="247"/>
      <c r="D6" s="247"/>
      <c r="E6" s="247"/>
      <c r="F6" s="174">
        <f>F5-F7-F27</f>
        <v>315</v>
      </c>
      <c r="G6" s="174">
        <f>G5-G7-G27</f>
        <v>238</v>
      </c>
      <c r="H6" s="174">
        <f>H5-H7-H27</f>
        <v>77</v>
      </c>
      <c r="I6" s="248"/>
      <c r="K6" s="246" t="s">
        <v>163</v>
      </c>
      <c r="L6" s="247"/>
      <c r="M6" s="247"/>
      <c r="N6" s="247"/>
      <c r="O6" s="174"/>
      <c r="P6" s="174"/>
      <c r="Q6" s="174"/>
      <c r="S6" s="246" t="s">
        <v>163</v>
      </c>
      <c r="T6" s="159"/>
      <c r="U6" s="160"/>
      <c r="V6" s="161"/>
      <c r="W6" s="174">
        <f>W5-W7-W27</f>
        <v>188</v>
      </c>
      <c r="X6" s="174">
        <f>X5-X7-X27</f>
        <v>168</v>
      </c>
      <c r="Y6" s="174">
        <f>Y5-Y7-Y27</f>
        <v>20</v>
      </c>
      <c r="Z6" s="161"/>
    </row>
    <row r="7" spans="2:41" x14ac:dyDescent="0.2">
      <c r="B7" s="249" t="s">
        <v>404</v>
      </c>
      <c r="C7" s="250">
        <f>SUM(C8:C26)</f>
        <v>8575</v>
      </c>
      <c r="D7" s="250">
        <f t="shared" ref="D7:H7" si="0">SUM(D8:D26)</f>
        <v>7703</v>
      </c>
      <c r="E7" s="250">
        <f t="shared" si="0"/>
        <v>872</v>
      </c>
      <c r="F7" s="250">
        <f t="shared" si="0"/>
        <v>5700</v>
      </c>
      <c r="G7" s="250">
        <f t="shared" si="0"/>
        <v>4947</v>
      </c>
      <c r="H7" s="250">
        <f t="shared" si="0"/>
        <v>753</v>
      </c>
      <c r="I7" s="251">
        <f t="shared" ref="I7:I70" si="1">C7-F7</f>
        <v>2875</v>
      </c>
      <c r="K7" s="249" t="s">
        <v>404</v>
      </c>
      <c r="L7" s="250"/>
      <c r="M7" s="250"/>
      <c r="N7" s="250"/>
      <c r="O7" s="250"/>
      <c r="P7" s="250"/>
      <c r="Q7" s="250"/>
      <c r="S7" s="175" t="s">
        <v>404</v>
      </c>
      <c r="T7" s="156">
        <v>8761</v>
      </c>
      <c r="U7" s="157">
        <v>7675</v>
      </c>
      <c r="V7" s="157">
        <v>1086</v>
      </c>
      <c r="W7" s="156">
        <v>5492</v>
      </c>
      <c r="X7" s="158">
        <v>4745</v>
      </c>
      <c r="Y7" s="156">
        <v>747</v>
      </c>
      <c r="Z7" s="153">
        <f>T7-W7</f>
        <v>3269</v>
      </c>
    </row>
    <row r="8" spans="2:41" x14ac:dyDescent="0.2">
      <c r="B8" s="252" t="s">
        <v>4</v>
      </c>
      <c r="C8" s="162">
        <f>D8+E8</f>
        <v>1645</v>
      </c>
      <c r="D8" s="165">
        <v>1525</v>
      </c>
      <c r="E8" s="165">
        <v>120</v>
      </c>
      <c r="F8" s="162">
        <f>G8+H8</f>
        <v>1572</v>
      </c>
      <c r="G8" s="165">
        <v>1236</v>
      </c>
      <c r="H8" s="162">
        <v>336</v>
      </c>
      <c r="I8" s="189">
        <f t="shared" si="1"/>
        <v>73</v>
      </c>
      <c r="K8" s="252" t="s">
        <v>4</v>
      </c>
      <c r="L8" s="162"/>
      <c r="M8" s="297">
        <f>D8/$D$5</f>
        <v>6.8056051410210636E-2</v>
      </c>
      <c r="N8" s="297">
        <f>E8/$E$5</f>
        <v>0.100418410041841</v>
      </c>
      <c r="O8" s="162"/>
      <c r="P8" s="297">
        <f>G8/$G$5</f>
        <v>8.5994573158004586E-2</v>
      </c>
      <c r="Q8" s="297">
        <f>H8/$H$5</f>
        <v>0.17665615141955837</v>
      </c>
      <c r="S8" s="252" t="s">
        <v>4</v>
      </c>
      <c r="T8" s="162">
        <v>1554</v>
      </c>
      <c r="U8" s="165">
        <v>1407</v>
      </c>
      <c r="V8" s="165">
        <v>147</v>
      </c>
      <c r="W8" s="162">
        <v>1549</v>
      </c>
      <c r="X8" s="165">
        <v>1182</v>
      </c>
      <c r="Y8" s="162">
        <v>367</v>
      </c>
      <c r="Z8" s="186">
        <f>T8-W8</f>
        <v>5</v>
      </c>
    </row>
    <row r="9" spans="2:41" x14ac:dyDescent="0.2">
      <c r="B9" s="252" t="s">
        <v>106</v>
      </c>
      <c r="C9" s="162">
        <f t="shared" ref="C9:C26" si="2">D9+E9</f>
        <v>36</v>
      </c>
      <c r="D9" s="165">
        <v>31</v>
      </c>
      <c r="E9" s="165">
        <v>5</v>
      </c>
      <c r="F9" s="162">
        <f t="shared" ref="F9:F26" si="3">G9+H9</f>
        <v>33</v>
      </c>
      <c r="G9" s="165">
        <v>31</v>
      </c>
      <c r="H9" s="163">
        <v>2</v>
      </c>
      <c r="I9" s="188">
        <f t="shared" si="1"/>
        <v>3</v>
      </c>
      <c r="K9" s="252" t="s">
        <v>106</v>
      </c>
      <c r="L9" s="162"/>
      <c r="M9" s="297">
        <f t="shared" ref="M9:M25" si="4">D9/$D$5</f>
        <v>1.3834344876829704E-3</v>
      </c>
      <c r="N9" s="297">
        <f t="shared" ref="N9:N26" si="5">E9/$E$5</f>
        <v>4.1841004184100415E-3</v>
      </c>
      <c r="O9" s="162"/>
      <c r="P9" s="297">
        <f t="shared" ref="P9:P72" si="6">G9/$G$5</f>
        <v>2.1568218186878174E-3</v>
      </c>
      <c r="Q9" s="297">
        <f t="shared" ref="Q9:Q26" si="7">H9/$H$5</f>
        <v>1.0515247108307045E-3</v>
      </c>
      <c r="S9" s="252" t="s">
        <v>106</v>
      </c>
      <c r="T9" s="162">
        <v>33</v>
      </c>
      <c r="U9" s="165">
        <v>20</v>
      </c>
      <c r="V9" s="165">
        <v>13</v>
      </c>
      <c r="W9" s="162">
        <v>28</v>
      </c>
      <c r="X9" s="165">
        <v>24</v>
      </c>
      <c r="Y9" s="163">
        <v>4</v>
      </c>
      <c r="Z9" s="187">
        <f t="shared" ref="Z9:Z72" si="8">T9-W9</f>
        <v>5</v>
      </c>
    </row>
    <row r="10" spans="2:41" x14ac:dyDescent="0.2">
      <c r="B10" s="252" t="s">
        <v>24</v>
      </c>
      <c r="C10" s="162">
        <f t="shared" si="2"/>
        <v>58</v>
      </c>
      <c r="D10" s="165">
        <v>41</v>
      </c>
      <c r="E10" s="165">
        <v>17</v>
      </c>
      <c r="F10" s="162">
        <f t="shared" si="3"/>
        <v>16</v>
      </c>
      <c r="G10" s="165">
        <v>16</v>
      </c>
      <c r="H10" s="162"/>
      <c r="I10" s="188">
        <f t="shared" si="1"/>
        <v>42</v>
      </c>
      <c r="K10" s="252" t="s">
        <v>24</v>
      </c>
      <c r="L10" s="162"/>
      <c r="M10" s="297">
        <f t="shared" si="4"/>
        <v>1.829703677258122E-3</v>
      </c>
      <c r="N10" s="297">
        <f t="shared" si="5"/>
        <v>1.4225941422594143E-2</v>
      </c>
      <c r="O10" s="162"/>
      <c r="P10" s="297">
        <f t="shared" si="6"/>
        <v>1.113198358032422E-3</v>
      </c>
      <c r="Q10" s="297">
        <f t="shared" si="7"/>
        <v>0</v>
      </c>
      <c r="S10" s="252" t="s">
        <v>24</v>
      </c>
      <c r="T10" s="162">
        <v>51</v>
      </c>
      <c r="U10" s="165">
        <v>32</v>
      </c>
      <c r="V10" s="165">
        <v>19</v>
      </c>
      <c r="W10" s="162">
        <v>13</v>
      </c>
      <c r="X10" s="165">
        <v>10</v>
      </c>
      <c r="Y10" s="162">
        <v>3</v>
      </c>
      <c r="Z10" s="187">
        <f t="shared" si="8"/>
        <v>38</v>
      </c>
    </row>
    <row r="11" spans="2:41" x14ac:dyDescent="0.2">
      <c r="B11" s="252" t="s">
        <v>156</v>
      </c>
      <c r="C11" s="162">
        <f t="shared" si="2"/>
        <v>11</v>
      </c>
      <c r="D11" s="165">
        <v>8</v>
      </c>
      <c r="E11" s="165">
        <v>3</v>
      </c>
      <c r="F11" s="162">
        <f t="shared" si="3"/>
        <v>6</v>
      </c>
      <c r="G11" s="165">
        <v>6</v>
      </c>
      <c r="H11" s="163"/>
      <c r="I11" s="188">
        <f t="shared" si="1"/>
        <v>5</v>
      </c>
      <c r="K11" s="252" t="s">
        <v>156</v>
      </c>
      <c r="L11" s="162"/>
      <c r="M11" s="297">
        <f t="shared" si="4"/>
        <v>3.570153516601214E-4</v>
      </c>
      <c r="N11" s="297">
        <f t="shared" si="5"/>
        <v>2.5104602510460251E-3</v>
      </c>
      <c r="O11" s="162"/>
      <c r="P11" s="297">
        <f t="shared" si="6"/>
        <v>4.1744938426215819E-4</v>
      </c>
      <c r="Q11" s="297">
        <f t="shared" si="7"/>
        <v>0</v>
      </c>
      <c r="S11" s="252" t="s">
        <v>156</v>
      </c>
      <c r="T11" s="162">
        <v>20</v>
      </c>
      <c r="U11" s="165">
        <v>13</v>
      </c>
      <c r="V11" s="165">
        <v>7</v>
      </c>
      <c r="W11" s="162">
        <v>8</v>
      </c>
      <c r="X11" s="165">
        <v>8</v>
      </c>
      <c r="Y11" s="163" t="s">
        <v>122</v>
      </c>
      <c r="Z11" s="187">
        <f t="shared" si="8"/>
        <v>12</v>
      </c>
    </row>
    <row r="12" spans="2:41" x14ac:dyDescent="0.2">
      <c r="B12" s="252" t="s">
        <v>275</v>
      </c>
      <c r="C12" s="162">
        <f t="shared" si="2"/>
        <v>47</v>
      </c>
      <c r="D12" s="165">
        <v>38</v>
      </c>
      <c r="E12" s="165">
        <v>9</v>
      </c>
      <c r="F12" s="162">
        <f t="shared" si="3"/>
        <v>21</v>
      </c>
      <c r="G12" s="165">
        <v>21</v>
      </c>
      <c r="H12" s="163"/>
      <c r="I12" s="188">
        <f t="shared" si="1"/>
        <v>26</v>
      </c>
      <c r="K12" s="252" t="s">
        <v>275</v>
      </c>
      <c r="L12" s="162"/>
      <c r="M12" s="297">
        <f t="shared" si="4"/>
        <v>1.6958229203855766E-3</v>
      </c>
      <c r="N12" s="297">
        <f t="shared" si="5"/>
        <v>7.5313807531380752E-3</v>
      </c>
      <c r="O12" s="162"/>
      <c r="P12" s="297">
        <f t="shared" si="6"/>
        <v>1.4610728449175538E-3</v>
      </c>
      <c r="Q12" s="297">
        <f t="shared" si="7"/>
        <v>0</v>
      </c>
      <c r="S12" s="252" t="s">
        <v>275</v>
      </c>
      <c r="T12" s="162">
        <v>51</v>
      </c>
      <c r="U12" s="165">
        <v>34</v>
      </c>
      <c r="V12" s="165">
        <v>17</v>
      </c>
      <c r="W12" s="162">
        <v>30</v>
      </c>
      <c r="X12" s="165">
        <v>30</v>
      </c>
      <c r="Y12" s="163" t="s">
        <v>122</v>
      </c>
      <c r="Z12" s="187">
        <f t="shared" si="8"/>
        <v>21</v>
      </c>
    </row>
    <row r="13" spans="2:41" x14ac:dyDescent="0.2">
      <c r="B13" s="252" t="s">
        <v>5</v>
      </c>
      <c r="C13" s="162">
        <f t="shared" si="2"/>
        <v>30</v>
      </c>
      <c r="D13" s="165">
        <v>19</v>
      </c>
      <c r="E13" s="165">
        <v>11</v>
      </c>
      <c r="F13" s="162">
        <f t="shared" si="3"/>
        <v>10</v>
      </c>
      <c r="G13" s="165">
        <v>10</v>
      </c>
      <c r="H13" s="163"/>
      <c r="I13" s="188">
        <f t="shared" si="1"/>
        <v>20</v>
      </c>
      <c r="K13" s="252" t="s">
        <v>5</v>
      </c>
      <c r="L13" s="162"/>
      <c r="M13" s="297">
        <f t="shared" si="4"/>
        <v>8.479114601927883E-4</v>
      </c>
      <c r="N13" s="297">
        <f t="shared" si="5"/>
        <v>9.2050209205020925E-3</v>
      </c>
      <c r="O13" s="162"/>
      <c r="P13" s="297">
        <f t="shared" si="6"/>
        <v>6.9574897377026369E-4</v>
      </c>
      <c r="Q13" s="297">
        <f t="shared" si="7"/>
        <v>0</v>
      </c>
      <c r="S13" s="252" t="s">
        <v>5</v>
      </c>
      <c r="T13" s="162">
        <v>26</v>
      </c>
      <c r="U13" s="165">
        <v>14</v>
      </c>
      <c r="V13" s="165">
        <v>12</v>
      </c>
      <c r="W13" s="162">
        <v>5</v>
      </c>
      <c r="X13" s="165">
        <v>5</v>
      </c>
      <c r="Y13" s="163" t="s">
        <v>122</v>
      </c>
      <c r="Z13" s="187">
        <f t="shared" si="8"/>
        <v>21</v>
      </c>
    </row>
    <row r="14" spans="2:41" x14ac:dyDescent="0.2">
      <c r="B14" s="252" t="s">
        <v>115</v>
      </c>
      <c r="C14" s="162">
        <f t="shared" si="2"/>
        <v>199</v>
      </c>
      <c r="D14" s="165">
        <v>183</v>
      </c>
      <c r="E14" s="165">
        <v>16</v>
      </c>
      <c r="F14" s="162">
        <f t="shared" si="3"/>
        <v>44</v>
      </c>
      <c r="G14" s="165">
        <v>36</v>
      </c>
      <c r="H14" s="162">
        <v>8</v>
      </c>
      <c r="I14" s="188">
        <f t="shared" si="1"/>
        <v>155</v>
      </c>
      <c r="K14" s="252" t="s">
        <v>115</v>
      </c>
      <c r="L14" s="162"/>
      <c r="M14" s="297">
        <f t="shared" si="4"/>
        <v>8.166726169225277E-3</v>
      </c>
      <c r="N14" s="297">
        <f t="shared" si="5"/>
        <v>1.3389121338912133E-2</v>
      </c>
      <c r="O14" s="162"/>
      <c r="P14" s="297">
        <f t="shared" si="6"/>
        <v>2.5046963055729492E-3</v>
      </c>
      <c r="Q14" s="297">
        <f t="shared" si="7"/>
        <v>4.206098843322818E-3</v>
      </c>
      <c r="S14" s="252" t="s">
        <v>115</v>
      </c>
      <c r="T14" s="162">
        <v>189</v>
      </c>
      <c r="U14" s="165">
        <v>160</v>
      </c>
      <c r="V14" s="165">
        <v>29</v>
      </c>
      <c r="W14" s="162">
        <v>47</v>
      </c>
      <c r="X14" s="165">
        <v>38</v>
      </c>
      <c r="Y14" s="162">
        <v>9</v>
      </c>
      <c r="Z14" s="187">
        <f t="shared" si="8"/>
        <v>142</v>
      </c>
    </row>
    <row r="15" spans="2:41" x14ac:dyDescent="0.2">
      <c r="B15" s="252" t="s">
        <v>33</v>
      </c>
      <c r="C15" s="162">
        <f t="shared" si="2"/>
        <v>21</v>
      </c>
      <c r="D15" s="165">
        <v>12</v>
      </c>
      <c r="E15" s="165">
        <v>9</v>
      </c>
      <c r="F15" s="162">
        <f t="shared" si="3"/>
        <v>5</v>
      </c>
      <c r="G15" s="165">
        <v>5</v>
      </c>
      <c r="H15" s="163"/>
      <c r="I15" s="188">
        <f t="shared" si="1"/>
        <v>16</v>
      </c>
      <c r="K15" s="252" t="s">
        <v>33</v>
      </c>
      <c r="L15" s="162"/>
      <c r="M15" s="297">
        <f t="shared" si="4"/>
        <v>5.355230274901821E-4</v>
      </c>
      <c r="N15" s="297">
        <f t="shared" si="5"/>
        <v>7.5313807531380752E-3</v>
      </c>
      <c r="O15" s="162"/>
      <c r="P15" s="297">
        <f t="shared" si="6"/>
        <v>3.4787448688513185E-4</v>
      </c>
      <c r="Q15" s="297">
        <f t="shared" si="7"/>
        <v>0</v>
      </c>
      <c r="S15" s="252" t="s">
        <v>33</v>
      </c>
      <c r="T15" s="162">
        <v>24</v>
      </c>
      <c r="U15" s="165">
        <v>11</v>
      </c>
      <c r="V15" s="165">
        <v>13</v>
      </c>
      <c r="W15" s="162">
        <v>6</v>
      </c>
      <c r="X15" s="165">
        <v>5</v>
      </c>
      <c r="Y15" s="163">
        <v>1</v>
      </c>
      <c r="Z15" s="187">
        <f t="shared" si="8"/>
        <v>18</v>
      </c>
    </row>
    <row r="16" spans="2:41" x14ac:dyDescent="0.2">
      <c r="B16" s="252" t="s">
        <v>227</v>
      </c>
      <c r="C16" s="162">
        <f t="shared" si="2"/>
        <v>883</v>
      </c>
      <c r="D16" s="165">
        <v>749</v>
      </c>
      <c r="E16" s="165">
        <v>134</v>
      </c>
      <c r="F16" s="162">
        <f t="shared" si="3"/>
        <v>529</v>
      </c>
      <c r="G16" s="165">
        <v>389</v>
      </c>
      <c r="H16" s="162">
        <v>140</v>
      </c>
      <c r="I16" s="188">
        <f t="shared" si="1"/>
        <v>354</v>
      </c>
      <c r="K16" s="252" t="s">
        <v>227</v>
      </c>
      <c r="L16" s="162"/>
      <c r="M16" s="297">
        <f t="shared" si="4"/>
        <v>3.3425562299178868E-2</v>
      </c>
      <c r="N16" s="297">
        <f t="shared" si="5"/>
        <v>0.11213389121338913</v>
      </c>
      <c r="O16" s="162"/>
      <c r="P16" s="297">
        <f t="shared" si="6"/>
        <v>2.7064635079663259E-2</v>
      </c>
      <c r="Q16" s="297">
        <f t="shared" si="7"/>
        <v>7.3606729758149317E-2</v>
      </c>
      <c r="S16" s="252" t="s">
        <v>227</v>
      </c>
      <c r="T16" s="162">
        <v>956</v>
      </c>
      <c r="U16" s="165">
        <v>829</v>
      </c>
      <c r="V16" s="165">
        <v>127</v>
      </c>
      <c r="W16" s="162">
        <v>515</v>
      </c>
      <c r="X16" s="165">
        <v>386</v>
      </c>
      <c r="Y16" s="162">
        <v>129</v>
      </c>
      <c r="Z16" s="187">
        <f t="shared" si="8"/>
        <v>441</v>
      </c>
    </row>
    <row r="17" spans="2:26" x14ac:dyDescent="0.2">
      <c r="B17" s="252" t="s">
        <v>204</v>
      </c>
      <c r="C17" s="162">
        <f t="shared" si="2"/>
        <v>872</v>
      </c>
      <c r="D17" s="165">
        <v>723</v>
      </c>
      <c r="E17" s="165">
        <v>149</v>
      </c>
      <c r="F17" s="162">
        <f t="shared" si="3"/>
        <v>550</v>
      </c>
      <c r="G17" s="165">
        <v>549</v>
      </c>
      <c r="H17" s="163">
        <v>1</v>
      </c>
      <c r="I17" s="188">
        <f t="shared" si="1"/>
        <v>322</v>
      </c>
      <c r="K17" s="252" t="s">
        <v>204</v>
      </c>
      <c r="L17" s="162"/>
      <c r="M17" s="297">
        <f t="shared" si="4"/>
        <v>3.2265262406283468E-2</v>
      </c>
      <c r="N17" s="297">
        <f t="shared" si="5"/>
        <v>0.12468619246861924</v>
      </c>
      <c r="O17" s="162"/>
      <c r="P17" s="297">
        <f t="shared" si="6"/>
        <v>3.8196618659987476E-2</v>
      </c>
      <c r="Q17" s="297">
        <f t="shared" si="7"/>
        <v>5.2576235541535224E-4</v>
      </c>
      <c r="S17" s="252" t="s">
        <v>204</v>
      </c>
      <c r="T17" s="162">
        <v>871</v>
      </c>
      <c r="U17" s="165">
        <v>736</v>
      </c>
      <c r="V17" s="165">
        <v>135</v>
      </c>
      <c r="W17" s="162">
        <v>564</v>
      </c>
      <c r="X17" s="165">
        <v>558</v>
      </c>
      <c r="Y17" s="163">
        <v>6</v>
      </c>
      <c r="Z17" s="187">
        <f t="shared" si="8"/>
        <v>307</v>
      </c>
    </row>
    <row r="18" spans="2:26" x14ac:dyDescent="0.2">
      <c r="B18" s="252" t="s">
        <v>80</v>
      </c>
      <c r="C18" s="162">
        <f t="shared" si="2"/>
        <v>1999</v>
      </c>
      <c r="D18" s="165">
        <v>1845</v>
      </c>
      <c r="E18" s="165">
        <v>154</v>
      </c>
      <c r="F18" s="162">
        <f t="shared" si="3"/>
        <v>1278</v>
      </c>
      <c r="G18" s="165">
        <v>1251</v>
      </c>
      <c r="H18" s="162">
        <v>27</v>
      </c>
      <c r="I18" s="188">
        <f t="shared" si="1"/>
        <v>721</v>
      </c>
      <c r="K18" s="252" t="s">
        <v>80</v>
      </c>
      <c r="L18" s="162"/>
      <c r="M18" s="297">
        <f t="shared" si="4"/>
        <v>8.23366654766155E-2</v>
      </c>
      <c r="N18" s="297">
        <f t="shared" si="5"/>
        <v>0.12887029288702928</v>
      </c>
      <c r="O18" s="162"/>
      <c r="P18" s="297">
        <f t="shared" si="6"/>
        <v>8.7038196618659983E-2</v>
      </c>
      <c r="Q18" s="297">
        <f t="shared" si="7"/>
        <v>1.4195583596214511E-2</v>
      </c>
      <c r="S18" s="252" t="s">
        <v>80</v>
      </c>
      <c r="T18" s="162">
        <v>2052</v>
      </c>
      <c r="U18" s="165">
        <v>1847</v>
      </c>
      <c r="V18" s="165">
        <v>205</v>
      </c>
      <c r="W18" s="162">
        <v>1186</v>
      </c>
      <c r="X18" s="165">
        <v>1159</v>
      </c>
      <c r="Y18" s="162">
        <v>27</v>
      </c>
      <c r="Z18" s="187">
        <f t="shared" si="8"/>
        <v>866</v>
      </c>
    </row>
    <row r="19" spans="2:26" x14ac:dyDescent="0.2">
      <c r="B19" s="252" t="s">
        <v>102</v>
      </c>
      <c r="C19" s="162">
        <f t="shared" si="2"/>
        <v>648</v>
      </c>
      <c r="D19" s="165">
        <v>575</v>
      </c>
      <c r="E19" s="165">
        <v>73</v>
      </c>
      <c r="F19" s="162">
        <f t="shared" si="3"/>
        <v>334</v>
      </c>
      <c r="G19" s="165">
        <v>334</v>
      </c>
      <c r="H19" s="163"/>
      <c r="I19" s="188">
        <f t="shared" si="1"/>
        <v>314</v>
      </c>
      <c r="K19" s="252" t="s">
        <v>102</v>
      </c>
      <c r="L19" s="162"/>
      <c r="M19" s="297">
        <f t="shared" si="4"/>
        <v>2.5660478400571226E-2</v>
      </c>
      <c r="N19" s="297">
        <f t="shared" si="5"/>
        <v>6.1087866108786609E-2</v>
      </c>
      <c r="O19" s="162"/>
      <c r="P19" s="297">
        <f t="shared" si="6"/>
        <v>2.3238015723926808E-2</v>
      </c>
      <c r="Q19" s="297">
        <f t="shared" si="7"/>
        <v>0</v>
      </c>
      <c r="S19" s="252" t="s">
        <v>102</v>
      </c>
      <c r="T19" s="162">
        <v>674</v>
      </c>
      <c r="U19" s="165">
        <v>572</v>
      </c>
      <c r="V19" s="165">
        <v>102</v>
      </c>
      <c r="W19" s="162">
        <v>338</v>
      </c>
      <c r="X19" s="165">
        <v>338</v>
      </c>
      <c r="Y19" s="163" t="s">
        <v>122</v>
      </c>
      <c r="Z19" s="187">
        <f>T19-W19</f>
        <v>336</v>
      </c>
    </row>
    <row r="20" spans="2:26" x14ac:dyDescent="0.2">
      <c r="B20" s="252" t="s">
        <v>63</v>
      </c>
      <c r="C20" s="162">
        <f t="shared" si="2"/>
        <v>2062</v>
      </c>
      <c r="D20" s="165">
        <v>1901</v>
      </c>
      <c r="E20" s="165">
        <v>161</v>
      </c>
      <c r="F20" s="162">
        <f t="shared" si="3"/>
        <v>1283</v>
      </c>
      <c r="G20" s="165">
        <v>1047</v>
      </c>
      <c r="H20" s="162">
        <v>236</v>
      </c>
      <c r="I20" s="188">
        <f t="shared" si="1"/>
        <v>779</v>
      </c>
      <c r="K20" s="252" t="s">
        <v>63</v>
      </c>
      <c r="L20" s="162"/>
      <c r="M20" s="297">
        <f t="shared" si="4"/>
        <v>8.483577293823634E-2</v>
      </c>
      <c r="N20" s="297">
        <f t="shared" si="5"/>
        <v>0.13472803347280335</v>
      </c>
      <c r="O20" s="162"/>
      <c r="P20" s="297">
        <f t="shared" si="6"/>
        <v>7.2844917553746613E-2</v>
      </c>
      <c r="Q20" s="297">
        <f t="shared" si="7"/>
        <v>0.12407991587802314</v>
      </c>
      <c r="S20" s="252" t="s">
        <v>63</v>
      </c>
      <c r="T20" s="162">
        <v>2156</v>
      </c>
      <c r="U20" s="165">
        <v>1927</v>
      </c>
      <c r="V20" s="165">
        <v>229</v>
      </c>
      <c r="W20" s="162">
        <v>1179</v>
      </c>
      <c r="X20" s="165">
        <v>981</v>
      </c>
      <c r="Y20" s="162">
        <v>198</v>
      </c>
      <c r="Z20" s="187">
        <f t="shared" si="8"/>
        <v>977</v>
      </c>
    </row>
    <row r="21" spans="2:26" x14ac:dyDescent="0.2">
      <c r="B21" s="252" t="s">
        <v>344</v>
      </c>
      <c r="C21" s="162">
        <f t="shared" si="2"/>
        <v>1</v>
      </c>
      <c r="D21" s="165">
        <v>1</v>
      </c>
      <c r="E21" s="253"/>
      <c r="F21" s="162">
        <f t="shared" si="3"/>
        <v>3</v>
      </c>
      <c r="G21" s="165">
        <v>3</v>
      </c>
      <c r="H21" s="163"/>
      <c r="I21" s="188">
        <f t="shared" si="1"/>
        <v>-2</v>
      </c>
      <c r="K21" s="252" t="s">
        <v>344</v>
      </c>
      <c r="L21" s="162"/>
      <c r="M21" s="297">
        <f t="shared" si="4"/>
        <v>4.4626918957515175E-5</v>
      </c>
      <c r="N21" s="297">
        <f t="shared" si="5"/>
        <v>0</v>
      </c>
      <c r="O21" s="162"/>
      <c r="P21" s="297">
        <f t="shared" si="6"/>
        <v>2.087246921310791E-4</v>
      </c>
      <c r="Q21" s="297">
        <f t="shared" si="7"/>
        <v>0</v>
      </c>
      <c r="S21" s="252" t="s">
        <v>344</v>
      </c>
      <c r="T21" s="163">
        <v>1</v>
      </c>
      <c r="U21" s="164">
        <v>1</v>
      </c>
      <c r="V21" s="164" t="s">
        <v>122</v>
      </c>
      <c r="W21" s="162">
        <v>4</v>
      </c>
      <c r="X21" s="165">
        <v>4</v>
      </c>
      <c r="Y21" s="163" t="s">
        <v>122</v>
      </c>
      <c r="Z21" s="188">
        <f>T21-W21</f>
        <v>-3</v>
      </c>
    </row>
    <row r="22" spans="2:26" x14ac:dyDescent="0.2">
      <c r="B22" s="252" t="s">
        <v>208</v>
      </c>
      <c r="C22" s="162">
        <f t="shared" si="2"/>
        <v>6</v>
      </c>
      <c r="D22" s="165">
        <v>5</v>
      </c>
      <c r="E22" s="165">
        <v>1</v>
      </c>
      <c r="F22" s="162">
        <f t="shared" si="3"/>
        <v>0</v>
      </c>
      <c r="G22" s="165">
        <v>0</v>
      </c>
      <c r="H22" s="163"/>
      <c r="I22" s="188">
        <f t="shared" si="1"/>
        <v>6</v>
      </c>
      <c r="K22" s="252" t="s">
        <v>208</v>
      </c>
      <c r="L22" s="162"/>
      <c r="M22" s="297">
        <f t="shared" si="4"/>
        <v>2.2313459478757588E-4</v>
      </c>
      <c r="N22" s="297">
        <f t="shared" si="5"/>
        <v>8.3682008368200832E-4</v>
      </c>
      <c r="O22" s="162"/>
      <c r="P22" s="297">
        <f t="shared" si="6"/>
        <v>0</v>
      </c>
      <c r="Q22" s="297">
        <f t="shared" si="7"/>
        <v>0</v>
      </c>
      <c r="S22" s="252" t="s">
        <v>208</v>
      </c>
      <c r="T22" s="162">
        <v>8</v>
      </c>
      <c r="U22" s="165">
        <v>6</v>
      </c>
      <c r="V22" s="165">
        <v>2</v>
      </c>
      <c r="W22" s="162">
        <v>3</v>
      </c>
      <c r="X22" s="165">
        <v>3</v>
      </c>
      <c r="Y22" s="163" t="s">
        <v>122</v>
      </c>
      <c r="Z22" s="187">
        <f t="shared" si="8"/>
        <v>5</v>
      </c>
    </row>
    <row r="23" spans="2:26" x14ac:dyDescent="0.2">
      <c r="B23" s="252" t="s">
        <v>197</v>
      </c>
      <c r="C23" s="162">
        <f t="shared" si="2"/>
        <v>10</v>
      </c>
      <c r="D23" s="165">
        <v>9</v>
      </c>
      <c r="E23" s="165">
        <v>1</v>
      </c>
      <c r="F23" s="162">
        <f t="shared" si="3"/>
        <v>2</v>
      </c>
      <c r="G23" s="165">
        <v>2</v>
      </c>
      <c r="H23" s="163"/>
      <c r="I23" s="188">
        <f t="shared" si="1"/>
        <v>8</v>
      </c>
      <c r="K23" s="252" t="s">
        <v>197</v>
      </c>
      <c r="L23" s="162"/>
      <c r="M23" s="297">
        <f t="shared" si="4"/>
        <v>4.0164227061763655E-4</v>
      </c>
      <c r="N23" s="297">
        <f t="shared" si="5"/>
        <v>8.3682008368200832E-4</v>
      </c>
      <c r="O23" s="162"/>
      <c r="P23" s="297">
        <f t="shared" si="6"/>
        <v>1.3914979475405275E-4</v>
      </c>
      <c r="Q23" s="297">
        <f t="shared" si="7"/>
        <v>0</v>
      </c>
      <c r="S23" s="252" t="s">
        <v>197</v>
      </c>
      <c r="T23" s="162">
        <v>17</v>
      </c>
      <c r="U23" s="165">
        <v>11</v>
      </c>
      <c r="V23" s="165">
        <v>6</v>
      </c>
      <c r="W23" s="162">
        <v>5</v>
      </c>
      <c r="X23" s="165">
        <v>4</v>
      </c>
      <c r="Y23" s="163">
        <v>1</v>
      </c>
      <c r="Z23" s="187">
        <f>T23-W23</f>
        <v>12</v>
      </c>
    </row>
    <row r="24" spans="2:26" x14ac:dyDescent="0.2">
      <c r="B24" s="252" t="s">
        <v>21</v>
      </c>
      <c r="C24" s="162">
        <f t="shared" si="2"/>
        <v>15</v>
      </c>
      <c r="D24" s="165">
        <v>12</v>
      </c>
      <c r="E24" s="165">
        <v>3</v>
      </c>
      <c r="F24" s="162">
        <f t="shared" si="3"/>
        <v>4</v>
      </c>
      <c r="G24" s="165">
        <v>4</v>
      </c>
      <c r="H24" s="163"/>
      <c r="I24" s="188">
        <f t="shared" si="1"/>
        <v>11</v>
      </c>
      <c r="K24" s="252" t="s">
        <v>21</v>
      </c>
      <c r="L24" s="162"/>
      <c r="M24" s="297">
        <f t="shared" si="4"/>
        <v>5.355230274901821E-4</v>
      </c>
      <c r="N24" s="297">
        <f t="shared" si="5"/>
        <v>2.5104602510460251E-3</v>
      </c>
      <c r="O24" s="162"/>
      <c r="P24" s="297">
        <f t="shared" si="6"/>
        <v>2.782995895081055E-4</v>
      </c>
      <c r="Q24" s="297">
        <f t="shared" si="7"/>
        <v>0</v>
      </c>
      <c r="S24" s="252" t="s">
        <v>21</v>
      </c>
      <c r="T24" s="162">
        <v>21</v>
      </c>
      <c r="U24" s="165">
        <v>15</v>
      </c>
      <c r="V24" s="165">
        <v>6</v>
      </c>
      <c r="W24" s="162">
        <v>5</v>
      </c>
      <c r="X24" s="165">
        <v>5</v>
      </c>
      <c r="Y24" s="163" t="s">
        <v>122</v>
      </c>
      <c r="Z24" s="187">
        <f t="shared" si="8"/>
        <v>16</v>
      </c>
    </row>
    <row r="25" spans="2:26" x14ac:dyDescent="0.2">
      <c r="B25" s="252" t="s">
        <v>316</v>
      </c>
      <c r="C25" s="162">
        <f t="shared" si="2"/>
        <v>27</v>
      </c>
      <c r="D25" s="165">
        <v>24</v>
      </c>
      <c r="E25" s="165">
        <v>3</v>
      </c>
      <c r="F25" s="162">
        <f t="shared" si="3"/>
        <v>7</v>
      </c>
      <c r="G25" s="165">
        <v>7</v>
      </c>
      <c r="H25" s="163"/>
      <c r="I25" s="188">
        <f t="shared" si="1"/>
        <v>20</v>
      </c>
      <c r="K25" s="252" t="s">
        <v>316</v>
      </c>
      <c r="L25" s="162"/>
      <c r="M25" s="297">
        <f t="shared" si="4"/>
        <v>1.0710460549803642E-3</v>
      </c>
      <c r="N25" s="297">
        <f t="shared" si="5"/>
        <v>2.5104602510460251E-3</v>
      </c>
      <c r="O25" s="162"/>
      <c r="P25" s="297">
        <f t="shared" si="6"/>
        <v>4.8702428163918459E-4</v>
      </c>
      <c r="Q25" s="297">
        <f t="shared" si="7"/>
        <v>0</v>
      </c>
      <c r="S25" s="252" t="s">
        <v>316</v>
      </c>
      <c r="T25" s="162">
        <v>54</v>
      </c>
      <c r="U25" s="165">
        <v>40</v>
      </c>
      <c r="V25" s="165">
        <v>14</v>
      </c>
      <c r="W25" s="162">
        <v>4</v>
      </c>
      <c r="X25" s="165">
        <v>4</v>
      </c>
      <c r="Y25" s="163" t="s">
        <v>122</v>
      </c>
      <c r="Z25" s="187">
        <f t="shared" si="8"/>
        <v>50</v>
      </c>
    </row>
    <row r="26" spans="2:26" x14ac:dyDescent="0.2">
      <c r="B26" s="252" t="s">
        <v>307</v>
      </c>
      <c r="C26" s="162">
        <f t="shared" si="2"/>
        <v>5</v>
      </c>
      <c r="D26" s="165">
        <v>2</v>
      </c>
      <c r="E26" s="165">
        <v>3</v>
      </c>
      <c r="F26" s="162">
        <f t="shared" si="3"/>
        <v>3</v>
      </c>
      <c r="G26" s="165">
        <v>0</v>
      </c>
      <c r="H26" s="163">
        <v>3</v>
      </c>
      <c r="I26" s="254">
        <f t="shared" si="1"/>
        <v>2</v>
      </c>
      <c r="K26" s="252" t="s">
        <v>307</v>
      </c>
      <c r="L26" s="162"/>
      <c r="M26" s="297">
        <f>D26/$D$5</f>
        <v>8.925383791503035E-5</v>
      </c>
      <c r="N26" s="297">
        <f t="shared" si="5"/>
        <v>2.5104602510460251E-3</v>
      </c>
      <c r="O26" s="162"/>
      <c r="P26" s="297">
        <f t="shared" si="6"/>
        <v>0</v>
      </c>
      <c r="Q26" s="297">
        <f t="shared" si="7"/>
        <v>1.5772870662460567E-3</v>
      </c>
      <c r="S26" s="252" t="s">
        <v>307</v>
      </c>
      <c r="T26" s="162">
        <v>3</v>
      </c>
      <c r="U26" s="164" t="s">
        <v>122</v>
      </c>
      <c r="V26" s="165">
        <v>3</v>
      </c>
      <c r="W26" s="162">
        <v>3</v>
      </c>
      <c r="X26" s="165">
        <v>1</v>
      </c>
      <c r="Y26" s="163">
        <v>2</v>
      </c>
      <c r="Z26" s="152">
        <f t="shared" si="8"/>
        <v>0</v>
      </c>
    </row>
    <row r="27" spans="2:26" x14ac:dyDescent="0.2">
      <c r="B27" s="249" t="s">
        <v>405</v>
      </c>
      <c r="C27" s="255">
        <f t="shared" ref="C27:H27" si="9">C28+C65+C71+C79+C82+C85+C88</f>
        <v>15028</v>
      </c>
      <c r="D27" s="255">
        <f t="shared" si="9"/>
        <v>14705</v>
      </c>
      <c r="E27" s="255">
        <f t="shared" si="9"/>
        <v>323</v>
      </c>
      <c r="F27" s="255">
        <f t="shared" si="9"/>
        <v>10260</v>
      </c>
      <c r="G27" s="255">
        <f t="shared" si="9"/>
        <v>9188</v>
      </c>
      <c r="H27" s="255">
        <f t="shared" si="9"/>
        <v>1072</v>
      </c>
      <c r="I27" s="256">
        <f t="shared" si="1"/>
        <v>4768</v>
      </c>
      <c r="K27" s="249" t="s">
        <v>405</v>
      </c>
      <c r="L27" s="255"/>
      <c r="M27" s="255"/>
      <c r="N27" s="255"/>
      <c r="O27" s="255"/>
      <c r="P27" s="297"/>
      <c r="Q27" s="294"/>
      <c r="S27" s="175" t="s">
        <v>405</v>
      </c>
      <c r="T27" s="156">
        <v>15348</v>
      </c>
      <c r="U27" s="157">
        <v>14897</v>
      </c>
      <c r="V27" s="157">
        <v>451</v>
      </c>
      <c r="W27" s="156">
        <v>10271</v>
      </c>
      <c r="X27" s="158">
        <v>9185</v>
      </c>
      <c r="Y27" s="156">
        <v>1086</v>
      </c>
      <c r="Z27" s="153">
        <f t="shared" si="8"/>
        <v>5077</v>
      </c>
    </row>
    <row r="28" spans="2:26" x14ac:dyDescent="0.2">
      <c r="B28" s="257" t="s">
        <v>406</v>
      </c>
      <c r="C28" s="258">
        <f t="shared" ref="C28:H28" si="10">SUM(C29:C64)</f>
        <v>14662</v>
      </c>
      <c r="D28" s="258">
        <f t="shared" si="10"/>
        <v>14363</v>
      </c>
      <c r="E28" s="258">
        <f t="shared" si="10"/>
        <v>299</v>
      </c>
      <c r="F28" s="258">
        <f t="shared" si="10"/>
        <v>9896</v>
      </c>
      <c r="G28" s="258">
        <f t="shared" si="10"/>
        <v>8876</v>
      </c>
      <c r="H28" s="258">
        <f t="shared" si="10"/>
        <v>1020</v>
      </c>
      <c r="I28" s="259">
        <f t="shared" si="1"/>
        <v>4766</v>
      </c>
      <c r="K28" s="257" t="s">
        <v>406</v>
      </c>
      <c r="L28" s="258"/>
      <c r="M28" s="258"/>
      <c r="N28" s="258"/>
      <c r="O28" s="258"/>
      <c r="P28" s="297"/>
      <c r="Q28" s="258"/>
      <c r="S28" s="175" t="s">
        <v>406</v>
      </c>
      <c r="T28" s="156">
        <v>14821</v>
      </c>
      <c r="U28" s="157">
        <v>14431</v>
      </c>
      <c r="V28" s="157">
        <v>390</v>
      </c>
      <c r="W28" s="156">
        <v>9750</v>
      </c>
      <c r="X28" s="158">
        <v>8754</v>
      </c>
      <c r="Y28" s="156">
        <v>996</v>
      </c>
      <c r="Z28" s="153">
        <f>T28-W28</f>
        <v>5071</v>
      </c>
    </row>
    <row r="29" spans="2:26" x14ac:dyDescent="0.2">
      <c r="B29" s="252" t="s">
        <v>212</v>
      </c>
      <c r="C29" s="162">
        <f>D29+E29</f>
        <v>50</v>
      </c>
      <c r="D29" s="164">
        <v>49</v>
      </c>
      <c r="E29" s="164">
        <v>1</v>
      </c>
      <c r="F29" s="162">
        <f>G29+H29</f>
        <v>84</v>
      </c>
      <c r="G29" s="165">
        <v>69</v>
      </c>
      <c r="H29" s="162">
        <v>15</v>
      </c>
      <c r="I29" s="189">
        <f t="shared" si="1"/>
        <v>-34</v>
      </c>
      <c r="K29" s="252" t="s">
        <v>212</v>
      </c>
      <c r="L29" s="162"/>
      <c r="M29" s="298">
        <f>D29/$D$5</f>
        <v>2.1867190289182434E-3</v>
      </c>
      <c r="N29" s="298">
        <f>E29/$E$5</f>
        <v>8.3682008368200832E-4</v>
      </c>
      <c r="O29" s="162"/>
      <c r="P29" s="297">
        <f t="shared" si="6"/>
        <v>4.8006679190148198E-3</v>
      </c>
      <c r="Q29" s="297">
        <f>H29/$H$5</f>
        <v>7.8864353312302835E-3</v>
      </c>
      <c r="S29" s="252" t="s">
        <v>212</v>
      </c>
      <c r="T29" s="162">
        <v>59</v>
      </c>
      <c r="U29" s="164">
        <v>58</v>
      </c>
      <c r="V29" s="164">
        <v>1</v>
      </c>
      <c r="W29" s="162">
        <v>100</v>
      </c>
      <c r="X29" s="165">
        <v>83</v>
      </c>
      <c r="Y29" s="162">
        <v>17</v>
      </c>
      <c r="Z29" s="189">
        <f t="shared" si="8"/>
        <v>-41</v>
      </c>
    </row>
    <row r="30" spans="2:26" x14ac:dyDescent="0.2">
      <c r="B30" s="252" t="s">
        <v>68</v>
      </c>
      <c r="C30" s="162">
        <f t="shared" ref="C30:C64" si="11">D30+E30</f>
        <v>1024</v>
      </c>
      <c r="D30" s="164">
        <v>1007</v>
      </c>
      <c r="E30" s="164">
        <v>17</v>
      </c>
      <c r="F30" s="162">
        <f t="shared" ref="F30:F64" si="12">G30+H30</f>
        <v>3157</v>
      </c>
      <c r="G30" s="165">
        <v>2662</v>
      </c>
      <c r="H30" s="162">
        <v>495</v>
      </c>
      <c r="I30" s="188">
        <f t="shared" si="1"/>
        <v>-2133</v>
      </c>
      <c r="K30" s="252" t="s">
        <v>68</v>
      </c>
      <c r="L30" s="162"/>
      <c r="M30" s="298">
        <f t="shared" ref="M30:M88" si="13">D30/$D$5</f>
        <v>4.4939307390217779E-2</v>
      </c>
      <c r="N30" s="298">
        <f t="shared" ref="N30:N64" si="14">E30/$E$5</f>
        <v>1.4225941422594143E-2</v>
      </c>
      <c r="O30" s="162"/>
      <c r="P30" s="297">
        <f t="shared" si="6"/>
        <v>0.18520837681764418</v>
      </c>
      <c r="Q30" s="297">
        <f t="shared" ref="Q30:Q64" si="15">H30/$H$5</f>
        <v>0.26025236593059936</v>
      </c>
      <c r="S30" s="252" t="s">
        <v>68</v>
      </c>
      <c r="T30" s="162">
        <v>958</v>
      </c>
      <c r="U30" s="164">
        <v>943</v>
      </c>
      <c r="V30" s="164">
        <v>15</v>
      </c>
      <c r="W30" s="162">
        <v>3198</v>
      </c>
      <c r="X30" s="165">
        <v>2674</v>
      </c>
      <c r="Y30" s="162">
        <v>524</v>
      </c>
      <c r="Z30" s="188">
        <f>T30-W30</f>
        <v>-2240</v>
      </c>
    </row>
    <row r="31" spans="2:26" x14ac:dyDescent="0.2">
      <c r="B31" s="252" t="s">
        <v>281</v>
      </c>
      <c r="C31" s="162">
        <f t="shared" si="11"/>
        <v>109</v>
      </c>
      <c r="D31" s="164">
        <v>97</v>
      </c>
      <c r="E31" s="164">
        <v>12</v>
      </c>
      <c r="F31" s="162">
        <f t="shared" si="12"/>
        <v>87</v>
      </c>
      <c r="G31" s="165">
        <v>75</v>
      </c>
      <c r="H31" s="162">
        <v>12</v>
      </c>
      <c r="I31" s="188">
        <f t="shared" si="1"/>
        <v>22</v>
      </c>
      <c r="K31" s="252" t="s">
        <v>281</v>
      </c>
      <c r="L31" s="162"/>
      <c r="M31" s="298">
        <f t="shared" si="13"/>
        <v>4.3288111388789718E-3</v>
      </c>
      <c r="N31" s="298">
        <f t="shared" si="14"/>
        <v>1.00418410041841E-2</v>
      </c>
      <c r="O31" s="162"/>
      <c r="P31" s="297">
        <f t="shared" si="6"/>
        <v>5.2181173032769777E-3</v>
      </c>
      <c r="Q31" s="297">
        <f t="shared" si="15"/>
        <v>6.3091482649842269E-3</v>
      </c>
      <c r="S31" s="252" t="s">
        <v>281</v>
      </c>
      <c r="T31" s="162">
        <v>119</v>
      </c>
      <c r="U31" s="164">
        <v>107</v>
      </c>
      <c r="V31" s="164">
        <v>12</v>
      </c>
      <c r="W31" s="162">
        <v>77</v>
      </c>
      <c r="X31" s="165">
        <v>65</v>
      </c>
      <c r="Y31" s="162">
        <v>12</v>
      </c>
      <c r="Z31" s="187">
        <f t="shared" si="8"/>
        <v>42</v>
      </c>
    </row>
    <row r="32" spans="2:26" x14ac:dyDescent="0.2">
      <c r="B32" s="252" t="s">
        <v>259</v>
      </c>
      <c r="C32" s="162">
        <f t="shared" si="11"/>
        <v>5597</v>
      </c>
      <c r="D32" s="164">
        <v>5502</v>
      </c>
      <c r="E32" s="164">
        <v>95</v>
      </c>
      <c r="F32" s="162">
        <f t="shared" si="12"/>
        <v>3131</v>
      </c>
      <c r="G32" s="165">
        <v>2891</v>
      </c>
      <c r="H32" s="162">
        <v>240</v>
      </c>
      <c r="I32" s="188">
        <f t="shared" si="1"/>
        <v>2466</v>
      </c>
      <c r="K32" s="252" t="s">
        <v>259</v>
      </c>
      <c r="L32" s="162"/>
      <c r="M32" s="298">
        <f t="shared" si="13"/>
        <v>0.24553730810424848</v>
      </c>
      <c r="N32" s="298">
        <f t="shared" si="14"/>
        <v>7.9497907949790794E-2</v>
      </c>
      <c r="O32" s="162"/>
      <c r="P32" s="297">
        <f t="shared" si="6"/>
        <v>0.20114102831698324</v>
      </c>
      <c r="Q32" s="297">
        <f t="shared" si="15"/>
        <v>0.12618296529968454</v>
      </c>
      <c r="S32" s="252" t="s">
        <v>259</v>
      </c>
      <c r="T32" s="162">
        <v>5634</v>
      </c>
      <c r="U32" s="164">
        <v>5498</v>
      </c>
      <c r="V32" s="164">
        <v>136</v>
      </c>
      <c r="W32" s="162">
        <v>3111</v>
      </c>
      <c r="X32" s="165">
        <v>2883</v>
      </c>
      <c r="Y32" s="162">
        <v>228</v>
      </c>
      <c r="Z32" s="187">
        <f t="shared" si="8"/>
        <v>2523</v>
      </c>
    </row>
    <row r="33" spans="2:26" x14ac:dyDescent="0.2">
      <c r="B33" s="252" t="s">
        <v>188</v>
      </c>
      <c r="C33" s="162">
        <f t="shared" si="11"/>
        <v>3</v>
      </c>
      <c r="D33" s="164">
        <v>3</v>
      </c>
      <c r="E33" s="164"/>
      <c r="F33" s="162">
        <f t="shared" si="12"/>
        <v>4</v>
      </c>
      <c r="G33" s="165">
        <v>4</v>
      </c>
      <c r="H33" s="162"/>
      <c r="I33" s="188">
        <f t="shared" si="1"/>
        <v>-1</v>
      </c>
      <c r="K33" s="252" t="s">
        <v>188</v>
      </c>
      <c r="L33" s="162"/>
      <c r="M33" s="298">
        <f t="shared" si="13"/>
        <v>1.3388075687254553E-4</v>
      </c>
      <c r="N33" s="298">
        <f t="shared" si="14"/>
        <v>0</v>
      </c>
      <c r="O33" s="162"/>
      <c r="P33" s="297">
        <f t="shared" si="6"/>
        <v>2.782995895081055E-4</v>
      </c>
      <c r="Q33" s="297">
        <f t="shared" si="15"/>
        <v>0</v>
      </c>
      <c r="R33" s="290" t="s">
        <v>407</v>
      </c>
      <c r="S33" s="252" t="s">
        <v>188</v>
      </c>
      <c r="T33" s="162">
        <v>3</v>
      </c>
      <c r="U33" s="164">
        <v>3</v>
      </c>
      <c r="V33" s="164" t="s">
        <v>122</v>
      </c>
      <c r="W33" s="162">
        <v>8</v>
      </c>
      <c r="X33" s="165">
        <v>8</v>
      </c>
      <c r="Y33" s="163" t="s">
        <v>122</v>
      </c>
      <c r="Z33" s="188">
        <f t="shared" si="8"/>
        <v>-5</v>
      </c>
    </row>
    <row r="34" spans="2:26" x14ac:dyDescent="0.2">
      <c r="B34" s="252" t="s">
        <v>300</v>
      </c>
      <c r="C34" s="162">
        <f t="shared" si="11"/>
        <v>49</v>
      </c>
      <c r="D34" s="164">
        <v>48</v>
      </c>
      <c r="E34" s="164">
        <v>1</v>
      </c>
      <c r="F34" s="162">
        <f t="shared" si="12"/>
        <v>60</v>
      </c>
      <c r="G34" s="165">
        <v>57</v>
      </c>
      <c r="H34" s="162">
        <v>3</v>
      </c>
      <c r="I34" s="188">
        <f t="shared" si="1"/>
        <v>-11</v>
      </c>
      <c r="K34" s="252" t="s">
        <v>300</v>
      </c>
      <c r="L34" s="162"/>
      <c r="M34" s="298">
        <f t="shared" si="13"/>
        <v>2.1420921099607284E-3</v>
      </c>
      <c r="N34" s="298">
        <f t="shared" si="14"/>
        <v>8.3682008368200832E-4</v>
      </c>
      <c r="O34" s="162"/>
      <c r="P34" s="297">
        <f t="shared" si="6"/>
        <v>3.9657691504905029E-3</v>
      </c>
      <c r="Q34" s="297">
        <f t="shared" si="15"/>
        <v>1.5772870662460567E-3</v>
      </c>
      <c r="S34" s="252" t="s">
        <v>300</v>
      </c>
      <c r="T34" s="162">
        <v>43</v>
      </c>
      <c r="U34" s="164">
        <v>42</v>
      </c>
      <c r="V34" s="164">
        <v>1</v>
      </c>
      <c r="W34" s="162">
        <v>60</v>
      </c>
      <c r="X34" s="165">
        <v>54</v>
      </c>
      <c r="Y34" s="162">
        <v>6</v>
      </c>
      <c r="Z34" s="188">
        <f t="shared" si="8"/>
        <v>-17</v>
      </c>
    </row>
    <row r="35" spans="2:26" x14ac:dyDescent="0.2">
      <c r="B35" s="252" t="s">
        <v>97</v>
      </c>
      <c r="C35" s="162">
        <f t="shared" si="11"/>
        <v>158</v>
      </c>
      <c r="D35" s="164">
        <v>155</v>
      </c>
      <c r="E35" s="164">
        <v>3</v>
      </c>
      <c r="F35" s="162">
        <f t="shared" si="12"/>
        <v>74</v>
      </c>
      <c r="G35" s="165">
        <v>67</v>
      </c>
      <c r="H35" s="162">
        <v>7</v>
      </c>
      <c r="I35" s="188">
        <f t="shared" si="1"/>
        <v>84</v>
      </c>
      <c r="K35" s="252" t="s">
        <v>97</v>
      </c>
      <c r="L35" s="162"/>
      <c r="M35" s="298">
        <f t="shared" si="13"/>
        <v>6.9171724384148522E-3</v>
      </c>
      <c r="N35" s="298">
        <f t="shared" si="14"/>
        <v>2.5104602510460251E-3</v>
      </c>
      <c r="O35" s="162"/>
      <c r="P35" s="297">
        <f t="shared" si="6"/>
        <v>4.6615181242607665E-3</v>
      </c>
      <c r="Q35" s="297">
        <f t="shared" si="15"/>
        <v>3.6803364879074659E-3</v>
      </c>
      <c r="S35" s="252" t="s">
        <v>97</v>
      </c>
      <c r="T35" s="162">
        <v>165</v>
      </c>
      <c r="U35" s="164">
        <v>159</v>
      </c>
      <c r="V35" s="164">
        <v>6</v>
      </c>
      <c r="W35" s="162">
        <v>44</v>
      </c>
      <c r="X35" s="165">
        <v>42</v>
      </c>
      <c r="Y35" s="162">
        <v>2</v>
      </c>
      <c r="Z35" s="187">
        <f t="shared" si="8"/>
        <v>121</v>
      </c>
    </row>
    <row r="36" spans="2:26" x14ac:dyDescent="0.2">
      <c r="B36" s="252" t="s">
        <v>100</v>
      </c>
      <c r="C36" s="162">
        <f t="shared" si="11"/>
        <v>213</v>
      </c>
      <c r="D36" s="164">
        <v>206</v>
      </c>
      <c r="E36" s="164">
        <v>7</v>
      </c>
      <c r="F36" s="162">
        <f t="shared" si="12"/>
        <v>90</v>
      </c>
      <c r="G36" s="165">
        <v>85</v>
      </c>
      <c r="H36" s="162">
        <v>5</v>
      </c>
      <c r="I36" s="188">
        <f t="shared" si="1"/>
        <v>123</v>
      </c>
      <c r="K36" s="252" t="s">
        <v>100</v>
      </c>
      <c r="L36" s="162"/>
      <c r="M36" s="298">
        <f t="shared" si="13"/>
        <v>9.1931453052481252E-3</v>
      </c>
      <c r="N36" s="298">
        <f t="shared" si="14"/>
        <v>5.8577405857740588E-3</v>
      </c>
      <c r="O36" s="162"/>
      <c r="P36" s="297">
        <f t="shared" si="6"/>
        <v>5.9138662770472413E-3</v>
      </c>
      <c r="Q36" s="297">
        <f t="shared" si="15"/>
        <v>2.6288117770767614E-3</v>
      </c>
      <c r="S36" s="252" t="s">
        <v>100</v>
      </c>
      <c r="T36" s="162">
        <v>226</v>
      </c>
      <c r="U36" s="164">
        <v>211</v>
      </c>
      <c r="V36" s="164">
        <v>15</v>
      </c>
      <c r="W36" s="162">
        <v>74</v>
      </c>
      <c r="X36" s="165">
        <v>70</v>
      </c>
      <c r="Y36" s="162">
        <v>4</v>
      </c>
      <c r="Z36" s="187">
        <f t="shared" si="8"/>
        <v>152</v>
      </c>
    </row>
    <row r="37" spans="2:26" x14ac:dyDescent="0.2">
      <c r="B37" s="252" t="s">
        <v>241</v>
      </c>
      <c r="C37" s="162">
        <f t="shared" si="11"/>
        <v>296</v>
      </c>
      <c r="D37" s="164">
        <v>279</v>
      </c>
      <c r="E37" s="164">
        <v>17</v>
      </c>
      <c r="F37" s="162">
        <f t="shared" si="12"/>
        <v>105</v>
      </c>
      <c r="G37" s="165">
        <v>105</v>
      </c>
      <c r="H37" s="163"/>
      <c r="I37" s="188">
        <f t="shared" si="1"/>
        <v>191</v>
      </c>
      <c r="K37" s="252" t="s">
        <v>241</v>
      </c>
      <c r="L37" s="162"/>
      <c r="M37" s="298">
        <f t="shared" si="13"/>
        <v>1.2450910389146733E-2</v>
      </c>
      <c r="N37" s="298">
        <f t="shared" si="14"/>
        <v>1.4225941422594143E-2</v>
      </c>
      <c r="O37" s="162"/>
      <c r="P37" s="297">
        <f t="shared" si="6"/>
        <v>7.3053642245877685E-3</v>
      </c>
      <c r="Q37" s="297">
        <f t="shared" si="15"/>
        <v>0</v>
      </c>
      <c r="S37" s="252" t="s">
        <v>241</v>
      </c>
      <c r="T37" s="162">
        <v>351</v>
      </c>
      <c r="U37" s="164">
        <v>329</v>
      </c>
      <c r="V37" s="164">
        <v>22</v>
      </c>
      <c r="W37" s="162">
        <v>97</v>
      </c>
      <c r="X37" s="165">
        <v>95</v>
      </c>
      <c r="Y37" s="163">
        <v>2</v>
      </c>
      <c r="Z37" s="187">
        <f t="shared" si="8"/>
        <v>254</v>
      </c>
    </row>
    <row r="38" spans="2:26" x14ac:dyDescent="0.2">
      <c r="B38" s="252" t="s">
        <v>196</v>
      </c>
      <c r="C38" s="162">
        <f t="shared" si="11"/>
        <v>133</v>
      </c>
      <c r="D38" s="164">
        <v>131</v>
      </c>
      <c r="E38" s="164">
        <v>2</v>
      </c>
      <c r="F38" s="162">
        <f t="shared" si="12"/>
        <v>65</v>
      </c>
      <c r="G38" s="165">
        <v>56</v>
      </c>
      <c r="H38" s="163">
        <v>9</v>
      </c>
      <c r="I38" s="188">
        <f t="shared" si="1"/>
        <v>68</v>
      </c>
      <c r="K38" s="252" t="s">
        <v>196</v>
      </c>
      <c r="L38" s="162"/>
      <c r="M38" s="298">
        <f t="shared" si="13"/>
        <v>5.8461263834344874E-3</v>
      </c>
      <c r="N38" s="298">
        <f t="shared" si="14"/>
        <v>1.6736401673640166E-3</v>
      </c>
      <c r="O38" s="162"/>
      <c r="P38" s="297">
        <f t="shared" si="6"/>
        <v>3.8961942531134768E-3</v>
      </c>
      <c r="Q38" s="297">
        <f t="shared" si="15"/>
        <v>4.7318611987381704E-3</v>
      </c>
      <c r="S38" s="252" t="s">
        <v>196</v>
      </c>
      <c r="T38" s="162">
        <v>157</v>
      </c>
      <c r="U38" s="164">
        <v>148</v>
      </c>
      <c r="V38" s="164">
        <v>9</v>
      </c>
      <c r="W38" s="162">
        <v>59</v>
      </c>
      <c r="X38" s="165">
        <v>52</v>
      </c>
      <c r="Y38" s="163">
        <v>7</v>
      </c>
      <c r="Z38" s="187">
        <f t="shared" si="8"/>
        <v>98</v>
      </c>
    </row>
    <row r="39" spans="2:26" x14ac:dyDescent="0.2">
      <c r="B39" s="252" t="s">
        <v>149</v>
      </c>
      <c r="C39" s="162">
        <f t="shared" si="11"/>
        <v>2548</v>
      </c>
      <c r="D39" s="164">
        <v>2483</v>
      </c>
      <c r="E39" s="164">
        <v>65</v>
      </c>
      <c r="F39" s="162">
        <f t="shared" si="12"/>
        <v>853</v>
      </c>
      <c r="G39" s="165">
        <v>844</v>
      </c>
      <c r="H39" s="163">
        <v>9</v>
      </c>
      <c r="I39" s="188">
        <f t="shared" si="1"/>
        <v>1695</v>
      </c>
      <c r="K39" s="252" t="s">
        <v>149</v>
      </c>
      <c r="L39" s="162"/>
      <c r="M39" s="298">
        <f t="shared" si="13"/>
        <v>0.11080863977151018</v>
      </c>
      <c r="N39" s="298">
        <f t="shared" si="14"/>
        <v>5.4393305439330547E-2</v>
      </c>
      <c r="O39" s="162"/>
      <c r="P39" s="297">
        <f t="shared" si="6"/>
        <v>5.8721213386210253E-2</v>
      </c>
      <c r="Q39" s="297">
        <f t="shared" si="15"/>
        <v>4.7318611987381704E-3</v>
      </c>
      <c r="S39" s="252" t="s">
        <v>149</v>
      </c>
      <c r="T39" s="162">
        <v>2417</v>
      </c>
      <c r="U39" s="164">
        <v>2369</v>
      </c>
      <c r="V39" s="164">
        <v>48</v>
      </c>
      <c r="W39" s="162">
        <v>823</v>
      </c>
      <c r="X39" s="165">
        <v>801</v>
      </c>
      <c r="Y39" s="163">
        <v>22</v>
      </c>
      <c r="Z39" s="187">
        <f t="shared" si="8"/>
        <v>1594</v>
      </c>
    </row>
    <row r="40" spans="2:26" x14ac:dyDescent="0.2">
      <c r="B40" s="252" t="s">
        <v>49</v>
      </c>
      <c r="C40" s="162">
        <f t="shared" si="11"/>
        <v>1512</v>
      </c>
      <c r="D40" s="164">
        <v>1494</v>
      </c>
      <c r="E40" s="164">
        <v>18</v>
      </c>
      <c r="F40" s="162">
        <f t="shared" si="12"/>
        <v>695</v>
      </c>
      <c r="G40" s="165">
        <v>560</v>
      </c>
      <c r="H40" s="163">
        <v>135</v>
      </c>
      <c r="I40" s="188">
        <f t="shared" si="1"/>
        <v>817</v>
      </c>
      <c r="K40" s="252" t="s">
        <v>49</v>
      </c>
      <c r="L40" s="162"/>
      <c r="M40" s="298">
        <f t="shared" si="13"/>
        <v>6.6672616922527669E-2</v>
      </c>
      <c r="N40" s="298">
        <f t="shared" si="14"/>
        <v>1.506276150627615E-2</v>
      </c>
      <c r="O40" s="162"/>
      <c r="P40" s="297">
        <f t="shared" si="6"/>
        <v>3.8961942531134768E-2</v>
      </c>
      <c r="Q40" s="297">
        <f t="shared" si="15"/>
        <v>7.0977917981072558E-2</v>
      </c>
      <c r="S40" s="252" t="s">
        <v>49</v>
      </c>
      <c r="T40" s="162">
        <v>1481</v>
      </c>
      <c r="U40" s="164">
        <v>1457</v>
      </c>
      <c r="V40" s="164">
        <v>24</v>
      </c>
      <c r="W40" s="162">
        <v>652</v>
      </c>
      <c r="X40" s="165">
        <v>557</v>
      </c>
      <c r="Y40" s="163">
        <v>95</v>
      </c>
      <c r="Z40" s="187">
        <f t="shared" si="8"/>
        <v>829</v>
      </c>
    </row>
    <row r="41" spans="2:26" x14ac:dyDescent="0.2">
      <c r="B41" s="252" t="s">
        <v>13</v>
      </c>
      <c r="C41" s="162">
        <f t="shared" si="11"/>
        <v>263</v>
      </c>
      <c r="D41" s="164">
        <v>256</v>
      </c>
      <c r="E41" s="164">
        <v>7</v>
      </c>
      <c r="F41" s="162">
        <f t="shared" si="12"/>
        <v>156</v>
      </c>
      <c r="G41" s="165">
        <v>151</v>
      </c>
      <c r="H41" s="163">
        <v>5</v>
      </c>
      <c r="I41" s="188">
        <f t="shared" si="1"/>
        <v>107</v>
      </c>
      <c r="K41" s="252" t="s">
        <v>13</v>
      </c>
      <c r="L41" s="162"/>
      <c r="M41" s="298">
        <f t="shared" si="13"/>
        <v>1.1424491253123885E-2</v>
      </c>
      <c r="N41" s="298">
        <f t="shared" si="14"/>
        <v>5.8577405857740588E-3</v>
      </c>
      <c r="O41" s="162"/>
      <c r="P41" s="297">
        <f t="shared" si="6"/>
        <v>1.0505809503930982E-2</v>
      </c>
      <c r="Q41" s="297">
        <f t="shared" si="15"/>
        <v>2.6288117770767614E-3</v>
      </c>
      <c r="S41" s="252" t="s">
        <v>13</v>
      </c>
      <c r="T41" s="162">
        <v>301</v>
      </c>
      <c r="U41" s="164">
        <v>296</v>
      </c>
      <c r="V41" s="164">
        <v>5</v>
      </c>
      <c r="W41" s="162">
        <v>141</v>
      </c>
      <c r="X41" s="165">
        <v>136</v>
      </c>
      <c r="Y41" s="163">
        <v>5</v>
      </c>
      <c r="Z41" s="187">
        <f t="shared" si="8"/>
        <v>160</v>
      </c>
    </row>
    <row r="42" spans="2:26" x14ac:dyDescent="0.2">
      <c r="B42" s="252" t="s">
        <v>254</v>
      </c>
      <c r="C42" s="162">
        <f t="shared" si="11"/>
        <v>364</v>
      </c>
      <c r="D42" s="164">
        <v>356</v>
      </c>
      <c r="E42" s="164">
        <v>8</v>
      </c>
      <c r="F42" s="162">
        <f t="shared" si="12"/>
        <v>174</v>
      </c>
      <c r="G42" s="165">
        <v>173</v>
      </c>
      <c r="H42" s="163">
        <v>1</v>
      </c>
      <c r="I42" s="188">
        <f t="shared" si="1"/>
        <v>190</v>
      </c>
      <c r="K42" s="252" t="s">
        <v>254</v>
      </c>
      <c r="L42" s="162"/>
      <c r="M42" s="298">
        <f t="shared" si="13"/>
        <v>1.5887183148875401E-2</v>
      </c>
      <c r="N42" s="298">
        <f t="shared" si="14"/>
        <v>6.6945606694560665E-3</v>
      </c>
      <c r="O42" s="162"/>
      <c r="P42" s="297">
        <f t="shared" si="6"/>
        <v>1.2036457246225561E-2</v>
      </c>
      <c r="Q42" s="297">
        <f t="shared" si="15"/>
        <v>5.2576235541535224E-4</v>
      </c>
      <c r="S42" s="252" t="s">
        <v>254</v>
      </c>
      <c r="T42" s="162">
        <v>376</v>
      </c>
      <c r="U42" s="164">
        <v>363</v>
      </c>
      <c r="V42" s="164">
        <v>13</v>
      </c>
      <c r="W42" s="162">
        <v>148</v>
      </c>
      <c r="X42" s="165">
        <v>147</v>
      </c>
      <c r="Y42" s="163">
        <v>1</v>
      </c>
      <c r="Z42" s="187">
        <f t="shared" si="8"/>
        <v>228</v>
      </c>
    </row>
    <row r="43" spans="2:26" x14ac:dyDescent="0.2">
      <c r="B43" s="252" t="s">
        <v>74</v>
      </c>
      <c r="C43" s="162">
        <f t="shared" si="11"/>
        <v>19</v>
      </c>
      <c r="D43" s="164">
        <v>17</v>
      </c>
      <c r="E43" s="164">
        <v>2</v>
      </c>
      <c r="F43" s="162">
        <f t="shared" si="12"/>
        <v>12</v>
      </c>
      <c r="G43" s="165">
        <v>9</v>
      </c>
      <c r="H43" s="163">
        <v>3</v>
      </c>
      <c r="I43" s="188">
        <f t="shared" si="1"/>
        <v>7</v>
      </c>
      <c r="K43" s="252" t="s">
        <v>74</v>
      </c>
      <c r="L43" s="162"/>
      <c r="M43" s="298">
        <f t="shared" si="13"/>
        <v>7.586576222777579E-4</v>
      </c>
      <c r="N43" s="298">
        <f t="shared" si="14"/>
        <v>1.6736401673640166E-3</v>
      </c>
      <c r="O43" s="162"/>
      <c r="P43" s="297">
        <f t="shared" si="6"/>
        <v>6.2617407639323729E-4</v>
      </c>
      <c r="Q43" s="297">
        <f t="shared" si="15"/>
        <v>1.5772870662460567E-3</v>
      </c>
      <c r="S43" s="252" t="s">
        <v>74</v>
      </c>
      <c r="T43" s="162">
        <v>29</v>
      </c>
      <c r="U43" s="164">
        <v>27</v>
      </c>
      <c r="V43" s="164">
        <v>2</v>
      </c>
      <c r="W43" s="162">
        <v>10</v>
      </c>
      <c r="X43" s="165">
        <v>6</v>
      </c>
      <c r="Y43" s="163">
        <v>4</v>
      </c>
      <c r="Z43" s="187">
        <f t="shared" si="8"/>
        <v>19</v>
      </c>
    </row>
    <row r="44" spans="2:26" x14ac:dyDescent="0.2">
      <c r="B44" s="252" t="s">
        <v>168</v>
      </c>
      <c r="C44" s="162">
        <f t="shared" si="11"/>
        <v>402</v>
      </c>
      <c r="D44" s="164">
        <v>399</v>
      </c>
      <c r="E44" s="164">
        <v>3</v>
      </c>
      <c r="F44" s="162">
        <f t="shared" si="12"/>
        <v>207</v>
      </c>
      <c r="G44" s="165">
        <v>137</v>
      </c>
      <c r="H44" s="163">
        <v>70</v>
      </c>
      <c r="I44" s="188">
        <f t="shared" si="1"/>
        <v>195</v>
      </c>
      <c r="K44" s="252" t="s">
        <v>168</v>
      </c>
      <c r="L44" s="162"/>
      <c r="M44" s="298">
        <f t="shared" si="13"/>
        <v>1.7806140664048554E-2</v>
      </c>
      <c r="N44" s="298">
        <f t="shared" si="14"/>
        <v>2.5104602510460251E-3</v>
      </c>
      <c r="O44" s="162"/>
      <c r="P44" s="297">
        <f t="shared" si="6"/>
        <v>9.5317609406526133E-3</v>
      </c>
      <c r="Q44" s="297">
        <f t="shared" si="15"/>
        <v>3.6803364879074658E-2</v>
      </c>
      <c r="S44" s="252" t="s">
        <v>168</v>
      </c>
      <c r="T44" s="162">
        <v>438</v>
      </c>
      <c r="U44" s="164">
        <v>431</v>
      </c>
      <c r="V44" s="164">
        <v>7</v>
      </c>
      <c r="W44" s="162">
        <v>207</v>
      </c>
      <c r="X44" s="165">
        <v>147</v>
      </c>
      <c r="Y44" s="163">
        <v>60</v>
      </c>
      <c r="Z44" s="187">
        <f t="shared" si="8"/>
        <v>231</v>
      </c>
    </row>
    <row r="45" spans="2:26" x14ac:dyDescent="0.2">
      <c r="B45" s="252" t="s">
        <v>296</v>
      </c>
      <c r="C45" s="162">
        <f t="shared" si="11"/>
        <v>25</v>
      </c>
      <c r="D45" s="164">
        <v>25</v>
      </c>
      <c r="E45" s="164"/>
      <c r="F45" s="162">
        <f t="shared" si="12"/>
        <v>23</v>
      </c>
      <c r="G45" s="165">
        <v>21</v>
      </c>
      <c r="H45" s="163">
        <v>2</v>
      </c>
      <c r="I45" s="188">
        <f t="shared" si="1"/>
        <v>2</v>
      </c>
      <c r="K45" s="252" t="s">
        <v>296</v>
      </c>
      <c r="L45" s="162"/>
      <c r="M45" s="298">
        <f>D45/$D$5</f>
        <v>1.1156729739378794E-3</v>
      </c>
      <c r="N45" s="298">
        <f t="shared" si="14"/>
        <v>0</v>
      </c>
      <c r="O45" s="162"/>
      <c r="P45" s="297">
        <f t="shared" si="6"/>
        <v>1.4610728449175538E-3</v>
      </c>
      <c r="Q45" s="297">
        <f t="shared" si="15"/>
        <v>1.0515247108307045E-3</v>
      </c>
      <c r="S45" s="252" t="s">
        <v>296</v>
      </c>
      <c r="T45" s="162">
        <v>22</v>
      </c>
      <c r="U45" s="164">
        <v>22</v>
      </c>
      <c r="V45" s="164" t="s">
        <v>122</v>
      </c>
      <c r="W45" s="162">
        <v>20</v>
      </c>
      <c r="X45" s="165">
        <v>19</v>
      </c>
      <c r="Y45" s="163">
        <v>1</v>
      </c>
      <c r="Z45" s="187">
        <f t="shared" si="8"/>
        <v>2</v>
      </c>
    </row>
    <row r="46" spans="2:26" x14ac:dyDescent="0.2">
      <c r="B46" s="252" t="s">
        <v>118</v>
      </c>
      <c r="C46" s="162">
        <f t="shared" si="11"/>
        <v>15</v>
      </c>
      <c r="D46" s="164">
        <v>15</v>
      </c>
      <c r="E46" s="164"/>
      <c r="F46" s="162">
        <f t="shared" si="12"/>
        <v>8</v>
      </c>
      <c r="G46" s="165">
        <v>8</v>
      </c>
      <c r="H46" s="163"/>
      <c r="I46" s="188">
        <f t="shared" si="1"/>
        <v>7</v>
      </c>
      <c r="K46" s="252" t="s">
        <v>118</v>
      </c>
      <c r="L46" s="162"/>
      <c r="M46" s="298">
        <f t="shared" si="13"/>
        <v>6.694037843627276E-4</v>
      </c>
      <c r="N46" s="298">
        <f t="shared" si="14"/>
        <v>0</v>
      </c>
      <c r="O46" s="162"/>
      <c r="P46" s="297">
        <f t="shared" si="6"/>
        <v>5.56599179016211E-4</v>
      </c>
      <c r="Q46" s="297">
        <f t="shared" si="15"/>
        <v>0</v>
      </c>
      <c r="S46" s="252" t="s">
        <v>118</v>
      </c>
      <c r="T46" s="162">
        <v>16</v>
      </c>
      <c r="U46" s="164">
        <v>15</v>
      </c>
      <c r="V46" s="164">
        <v>1</v>
      </c>
      <c r="W46" s="162">
        <v>4</v>
      </c>
      <c r="X46" s="165">
        <v>3</v>
      </c>
      <c r="Y46" s="163">
        <v>1</v>
      </c>
      <c r="Z46" s="187">
        <f t="shared" si="8"/>
        <v>12</v>
      </c>
    </row>
    <row r="47" spans="2:26" x14ac:dyDescent="0.2">
      <c r="B47" s="252" t="s">
        <v>354</v>
      </c>
      <c r="C47" s="162">
        <f t="shared" si="11"/>
        <v>86</v>
      </c>
      <c r="D47" s="164">
        <v>81</v>
      </c>
      <c r="E47" s="164">
        <v>5</v>
      </c>
      <c r="F47" s="162">
        <f t="shared" si="12"/>
        <v>36</v>
      </c>
      <c r="G47" s="165">
        <v>36</v>
      </c>
      <c r="H47" s="163"/>
      <c r="I47" s="188">
        <f t="shared" si="1"/>
        <v>50</v>
      </c>
      <c r="K47" s="252" t="s">
        <v>354</v>
      </c>
      <c r="L47" s="162"/>
      <c r="M47" s="298">
        <f t="shared" si="13"/>
        <v>3.614780435558729E-3</v>
      </c>
      <c r="N47" s="298">
        <f t="shared" si="14"/>
        <v>4.1841004184100415E-3</v>
      </c>
      <c r="O47" s="162"/>
      <c r="P47" s="297">
        <f t="shared" si="6"/>
        <v>2.5046963055729492E-3</v>
      </c>
      <c r="Q47" s="297">
        <f t="shared" si="15"/>
        <v>0</v>
      </c>
      <c r="S47" s="252" t="s">
        <v>354</v>
      </c>
      <c r="T47" s="162">
        <v>90</v>
      </c>
      <c r="U47" s="164">
        <v>82</v>
      </c>
      <c r="V47" s="164">
        <v>8</v>
      </c>
      <c r="W47" s="162">
        <v>34</v>
      </c>
      <c r="X47" s="165">
        <v>34</v>
      </c>
      <c r="Y47" s="163" t="s">
        <v>122</v>
      </c>
      <c r="Z47" s="187">
        <f t="shared" si="8"/>
        <v>56</v>
      </c>
    </row>
    <row r="48" spans="2:26" x14ac:dyDescent="0.2">
      <c r="B48" s="252" t="s">
        <v>261</v>
      </c>
      <c r="C48" s="162">
        <f t="shared" si="11"/>
        <v>4</v>
      </c>
      <c r="D48" s="164">
        <v>4</v>
      </c>
      <c r="E48" s="164"/>
      <c r="F48" s="162">
        <f t="shared" si="12"/>
        <v>17</v>
      </c>
      <c r="G48" s="165">
        <v>17</v>
      </c>
      <c r="H48" s="163"/>
      <c r="I48" s="188">
        <f t="shared" si="1"/>
        <v>-13</v>
      </c>
      <c r="K48" s="252" t="s">
        <v>261</v>
      </c>
      <c r="L48" s="162"/>
      <c r="M48" s="298">
        <f t="shared" si="13"/>
        <v>1.785076758300607E-4</v>
      </c>
      <c r="N48" s="298">
        <f t="shared" si="14"/>
        <v>0</v>
      </c>
      <c r="O48" s="162"/>
      <c r="P48" s="297">
        <f t="shared" si="6"/>
        <v>1.1827732554094482E-3</v>
      </c>
      <c r="Q48" s="297">
        <f t="shared" si="15"/>
        <v>0</v>
      </c>
      <c r="R48" s="290" t="s">
        <v>407</v>
      </c>
      <c r="S48" s="252" t="s">
        <v>261</v>
      </c>
      <c r="T48" s="162">
        <v>4</v>
      </c>
      <c r="U48" s="164">
        <v>4</v>
      </c>
      <c r="V48" s="164" t="s">
        <v>122</v>
      </c>
      <c r="W48" s="162">
        <v>13</v>
      </c>
      <c r="X48" s="165">
        <v>13</v>
      </c>
      <c r="Y48" s="163" t="s">
        <v>122</v>
      </c>
      <c r="Z48" s="188">
        <f t="shared" si="8"/>
        <v>-9</v>
      </c>
    </row>
    <row r="49" spans="2:26" x14ac:dyDescent="0.2">
      <c r="B49" s="252" t="s">
        <v>126</v>
      </c>
      <c r="C49" s="162">
        <f t="shared" si="11"/>
        <v>13</v>
      </c>
      <c r="D49" s="164">
        <v>13</v>
      </c>
      <c r="E49" s="164"/>
      <c r="F49" s="162">
        <f t="shared" si="12"/>
        <v>8</v>
      </c>
      <c r="G49" s="165">
        <v>8</v>
      </c>
      <c r="H49" s="163"/>
      <c r="I49" s="188">
        <f t="shared" si="1"/>
        <v>5</v>
      </c>
      <c r="K49" s="252" t="s">
        <v>126</v>
      </c>
      <c r="L49" s="162"/>
      <c r="M49" s="298">
        <f t="shared" si="13"/>
        <v>5.8014994644769731E-4</v>
      </c>
      <c r="N49" s="298">
        <f t="shared" si="14"/>
        <v>0</v>
      </c>
      <c r="O49" s="162"/>
      <c r="P49" s="297">
        <f t="shared" si="6"/>
        <v>5.56599179016211E-4</v>
      </c>
      <c r="Q49" s="297">
        <f t="shared" si="15"/>
        <v>0</v>
      </c>
      <c r="S49" s="252" t="s">
        <v>126</v>
      </c>
      <c r="T49" s="162">
        <v>16</v>
      </c>
      <c r="U49" s="164">
        <v>15</v>
      </c>
      <c r="V49" s="164">
        <v>1</v>
      </c>
      <c r="W49" s="162">
        <v>6</v>
      </c>
      <c r="X49" s="165">
        <v>6</v>
      </c>
      <c r="Y49" s="163" t="s">
        <v>122</v>
      </c>
      <c r="Z49" s="187">
        <f t="shared" si="8"/>
        <v>10</v>
      </c>
    </row>
    <row r="50" spans="2:26" x14ac:dyDescent="0.2">
      <c r="B50" s="252" t="s">
        <v>94</v>
      </c>
      <c r="C50" s="162">
        <f t="shared" si="11"/>
        <v>329</v>
      </c>
      <c r="D50" s="164">
        <v>321</v>
      </c>
      <c r="E50" s="164">
        <v>8</v>
      </c>
      <c r="F50" s="162">
        <f t="shared" si="12"/>
        <v>271</v>
      </c>
      <c r="G50" s="165">
        <v>271</v>
      </c>
      <c r="H50" s="163"/>
      <c r="I50" s="188">
        <f t="shared" si="1"/>
        <v>58</v>
      </c>
      <c r="K50" s="252" t="s">
        <v>94</v>
      </c>
      <c r="L50" s="162"/>
      <c r="M50" s="298">
        <f t="shared" si="13"/>
        <v>1.4325240985362371E-2</v>
      </c>
      <c r="N50" s="298">
        <f t="shared" si="14"/>
        <v>6.6945606694560665E-3</v>
      </c>
      <c r="O50" s="162"/>
      <c r="P50" s="297">
        <f t="shared" si="6"/>
        <v>1.8854797189174145E-2</v>
      </c>
      <c r="Q50" s="297">
        <f t="shared" si="15"/>
        <v>0</v>
      </c>
      <c r="S50" s="252" t="s">
        <v>94</v>
      </c>
      <c r="T50" s="162">
        <v>348</v>
      </c>
      <c r="U50" s="164">
        <v>329</v>
      </c>
      <c r="V50" s="164">
        <v>19</v>
      </c>
      <c r="W50" s="162">
        <v>270</v>
      </c>
      <c r="X50" s="165">
        <v>268</v>
      </c>
      <c r="Y50" s="163">
        <v>2</v>
      </c>
      <c r="Z50" s="187">
        <f t="shared" si="8"/>
        <v>78</v>
      </c>
    </row>
    <row r="51" spans="2:26" x14ac:dyDescent="0.2">
      <c r="B51" s="252" t="s">
        <v>131</v>
      </c>
      <c r="C51" s="162">
        <f t="shared" si="11"/>
        <v>106</v>
      </c>
      <c r="D51" s="164">
        <v>100</v>
      </c>
      <c r="E51" s="164">
        <v>6</v>
      </c>
      <c r="F51" s="162">
        <f t="shared" si="12"/>
        <v>25</v>
      </c>
      <c r="G51" s="165">
        <v>25</v>
      </c>
      <c r="H51" s="163"/>
      <c r="I51" s="188">
        <f t="shared" si="1"/>
        <v>81</v>
      </c>
      <c r="K51" s="252" t="s">
        <v>131</v>
      </c>
      <c r="L51" s="162"/>
      <c r="M51" s="298">
        <f t="shared" si="13"/>
        <v>4.4626918957515176E-3</v>
      </c>
      <c r="N51" s="298">
        <f t="shared" si="14"/>
        <v>5.0209205020920501E-3</v>
      </c>
      <c r="O51" s="162"/>
      <c r="P51" s="297">
        <f t="shared" si="6"/>
        <v>1.7393724344256592E-3</v>
      </c>
      <c r="Q51" s="297">
        <f t="shared" si="15"/>
        <v>0</v>
      </c>
      <c r="S51" s="252" t="s">
        <v>131</v>
      </c>
      <c r="T51" s="162">
        <v>127</v>
      </c>
      <c r="U51" s="164">
        <v>118</v>
      </c>
      <c r="V51" s="164">
        <v>9</v>
      </c>
      <c r="W51" s="162">
        <v>34</v>
      </c>
      <c r="X51" s="165">
        <v>33</v>
      </c>
      <c r="Y51" s="163">
        <v>1</v>
      </c>
      <c r="Z51" s="187">
        <f t="shared" si="8"/>
        <v>93</v>
      </c>
    </row>
    <row r="52" spans="2:26" x14ac:dyDescent="0.2">
      <c r="B52" s="252" t="s">
        <v>23</v>
      </c>
      <c r="C52" s="162">
        <f t="shared" si="11"/>
        <v>29</v>
      </c>
      <c r="D52" s="164">
        <v>29</v>
      </c>
      <c r="E52" s="164"/>
      <c r="F52" s="162">
        <f t="shared" si="12"/>
        <v>10</v>
      </c>
      <c r="G52" s="165">
        <v>6</v>
      </c>
      <c r="H52" s="163">
        <v>4</v>
      </c>
      <c r="I52" s="188">
        <f t="shared" si="1"/>
        <v>19</v>
      </c>
      <c r="K52" s="252" t="s">
        <v>23</v>
      </c>
      <c r="L52" s="162"/>
      <c r="M52" s="298">
        <f t="shared" si="13"/>
        <v>1.29418064976794E-3</v>
      </c>
      <c r="N52" s="298">
        <f t="shared" si="14"/>
        <v>0</v>
      </c>
      <c r="O52" s="162"/>
      <c r="P52" s="297">
        <f t="shared" si="6"/>
        <v>4.1744938426215819E-4</v>
      </c>
      <c r="Q52" s="297">
        <f t="shared" si="15"/>
        <v>2.103049421661409E-3</v>
      </c>
      <c r="S52" s="252" t="s">
        <v>23</v>
      </c>
      <c r="T52" s="162">
        <v>27</v>
      </c>
      <c r="U52" s="164">
        <v>26</v>
      </c>
      <c r="V52" s="164">
        <v>1</v>
      </c>
      <c r="W52" s="162">
        <v>12</v>
      </c>
      <c r="X52" s="165">
        <v>10</v>
      </c>
      <c r="Y52" s="163">
        <v>2</v>
      </c>
      <c r="Z52" s="187">
        <f t="shared" si="8"/>
        <v>15</v>
      </c>
    </row>
    <row r="53" spans="2:26" x14ac:dyDescent="0.2">
      <c r="B53" s="252" t="s">
        <v>408</v>
      </c>
      <c r="C53" s="162">
        <f t="shared" si="11"/>
        <v>63</v>
      </c>
      <c r="D53" s="164">
        <v>60</v>
      </c>
      <c r="E53" s="164">
        <v>3</v>
      </c>
      <c r="F53" s="162">
        <f t="shared" si="12"/>
        <v>59</v>
      </c>
      <c r="G53" s="165">
        <v>59</v>
      </c>
      <c r="H53" s="163"/>
      <c r="I53" s="188">
        <f t="shared" si="1"/>
        <v>4</v>
      </c>
      <c r="K53" s="252" t="s">
        <v>408</v>
      </c>
      <c r="L53" s="162"/>
      <c r="M53" s="298">
        <f t="shared" si="13"/>
        <v>2.6776151374509104E-3</v>
      </c>
      <c r="N53" s="298">
        <f t="shared" si="14"/>
        <v>2.5104602510460251E-3</v>
      </c>
      <c r="O53" s="162"/>
      <c r="P53" s="297">
        <f t="shared" si="6"/>
        <v>4.1049189452445562E-3</v>
      </c>
      <c r="Q53" s="297">
        <f t="shared" si="15"/>
        <v>0</v>
      </c>
      <c r="R53" s="290" t="s">
        <v>409</v>
      </c>
      <c r="S53" s="252" t="s">
        <v>87</v>
      </c>
      <c r="T53" s="162">
        <v>90</v>
      </c>
      <c r="U53" s="164">
        <v>89</v>
      </c>
      <c r="V53" s="164">
        <v>1</v>
      </c>
      <c r="W53" s="162">
        <v>61</v>
      </c>
      <c r="X53" s="165">
        <v>61</v>
      </c>
      <c r="Y53" s="163" t="s">
        <v>122</v>
      </c>
      <c r="Z53" s="187">
        <f t="shared" si="8"/>
        <v>29</v>
      </c>
    </row>
    <row r="54" spans="2:26" x14ac:dyDescent="0.2">
      <c r="B54" s="252" t="s">
        <v>348</v>
      </c>
      <c r="C54" s="162">
        <f t="shared" si="11"/>
        <v>30</v>
      </c>
      <c r="D54" s="164">
        <v>30</v>
      </c>
      <c r="E54" s="164"/>
      <c r="F54" s="162">
        <f t="shared" si="12"/>
        <v>35</v>
      </c>
      <c r="G54" s="165">
        <v>35</v>
      </c>
      <c r="H54" s="163"/>
      <c r="I54" s="188">
        <f t="shared" si="1"/>
        <v>-5</v>
      </c>
      <c r="K54" s="252" t="s">
        <v>348</v>
      </c>
      <c r="L54" s="162"/>
      <c r="M54" s="298">
        <f t="shared" si="13"/>
        <v>1.3388075687254552E-3</v>
      </c>
      <c r="N54" s="298">
        <f t="shared" si="14"/>
        <v>0</v>
      </c>
      <c r="O54" s="162"/>
      <c r="P54" s="297">
        <f t="shared" si="6"/>
        <v>2.435121408195923E-3</v>
      </c>
      <c r="Q54" s="297">
        <f t="shared" si="15"/>
        <v>0</v>
      </c>
      <c r="S54" s="252" t="s">
        <v>348</v>
      </c>
      <c r="T54" s="162">
        <v>57</v>
      </c>
      <c r="U54" s="164">
        <v>55</v>
      </c>
      <c r="V54" s="164">
        <v>2</v>
      </c>
      <c r="W54" s="162">
        <v>35</v>
      </c>
      <c r="X54" s="165">
        <v>35</v>
      </c>
      <c r="Y54" s="163" t="s">
        <v>122</v>
      </c>
      <c r="Z54" s="187">
        <f t="shared" si="8"/>
        <v>22</v>
      </c>
    </row>
    <row r="55" spans="2:26" x14ac:dyDescent="0.2">
      <c r="B55" s="252" t="s">
        <v>216</v>
      </c>
      <c r="C55" s="162">
        <f t="shared" si="11"/>
        <v>17</v>
      </c>
      <c r="D55" s="164">
        <v>16</v>
      </c>
      <c r="E55" s="164">
        <v>1</v>
      </c>
      <c r="F55" s="162">
        <f t="shared" si="12"/>
        <v>9</v>
      </c>
      <c r="G55" s="165">
        <v>9</v>
      </c>
      <c r="H55" s="163"/>
      <c r="I55" s="188">
        <f t="shared" si="1"/>
        <v>8</v>
      </c>
      <c r="K55" s="252" t="s">
        <v>216</v>
      </c>
      <c r="L55" s="162"/>
      <c r="M55" s="298">
        <f t="shared" si="13"/>
        <v>7.140307033202428E-4</v>
      </c>
      <c r="N55" s="298">
        <f t="shared" si="14"/>
        <v>8.3682008368200832E-4</v>
      </c>
      <c r="O55" s="162"/>
      <c r="P55" s="297">
        <f t="shared" si="6"/>
        <v>6.2617407639323729E-4</v>
      </c>
      <c r="Q55" s="297">
        <f t="shared" si="15"/>
        <v>0</v>
      </c>
      <c r="S55" s="252" t="s">
        <v>216</v>
      </c>
      <c r="T55" s="162">
        <v>27</v>
      </c>
      <c r="U55" s="164">
        <v>26</v>
      </c>
      <c r="V55" s="164">
        <v>1</v>
      </c>
      <c r="W55" s="162">
        <v>10</v>
      </c>
      <c r="X55" s="165">
        <v>10</v>
      </c>
      <c r="Y55" s="163" t="s">
        <v>122</v>
      </c>
      <c r="Z55" s="187">
        <f t="shared" si="8"/>
        <v>17</v>
      </c>
    </row>
    <row r="56" spans="2:26" x14ac:dyDescent="0.2">
      <c r="B56" s="252" t="s">
        <v>3</v>
      </c>
      <c r="C56" s="162">
        <f t="shared" si="11"/>
        <v>50</v>
      </c>
      <c r="D56" s="164">
        <v>48</v>
      </c>
      <c r="E56" s="164">
        <v>2</v>
      </c>
      <c r="F56" s="162">
        <f t="shared" si="12"/>
        <v>25</v>
      </c>
      <c r="G56" s="165">
        <v>25</v>
      </c>
      <c r="H56" s="163"/>
      <c r="I56" s="188">
        <f t="shared" si="1"/>
        <v>25</v>
      </c>
      <c r="K56" s="252" t="s">
        <v>3</v>
      </c>
      <c r="L56" s="162"/>
      <c r="M56" s="298">
        <f t="shared" si="13"/>
        <v>2.1420921099607284E-3</v>
      </c>
      <c r="N56" s="298">
        <f t="shared" si="14"/>
        <v>1.6736401673640166E-3</v>
      </c>
      <c r="O56" s="162"/>
      <c r="P56" s="297">
        <f t="shared" si="6"/>
        <v>1.7393724344256592E-3</v>
      </c>
      <c r="Q56" s="297">
        <f t="shared" si="15"/>
        <v>0</v>
      </c>
      <c r="S56" s="252" t="s">
        <v>3</v>
      </c>
      <c r="T56" s="162">
        <v>38</v>
      </c>
      <c r="U56" s="164">
        <v>38</v>
      </c>
      <c r="V56" s="164" t="s">
        <v>122</v>
      </c>
      <c r="W56" s="162">
        <v>30</v>
      </c>
      <c r="X56" s="165">
        <v>30</v>
      </c>
      <c r="Y56" s="163" t="s">
        <v>122</v>
      </c>
      <c r="Z56" s="187">
        <f t="shared" si="8"/>
        <v>8</v>
      </c>
    </row>
    <row r="57" spans="2:26" x14ac:dyDescent="0.2">
      <c r="B57" s="252" t="s">
        <v>57</v>
      </c>
      <c r="C57" s="162">
        <f t="shared" si="11"/>
        <v>26</v>
      </c>
      <c r="D57" s="164">
        <v>26</v>
      </c>
      <c r="E57" s="164"/>
      <c r="F57" s="162">
        <f t="shared" si="12"/>
        <v>6</v>
      </c>
      <c r="G57" s="165">
        <v>6</v>
      </c>
      <c r="H57" s="163"/>
      <c r="I57" s="188">
        <f t="shared" si="1"/>
        <v>20</v>
      </c>
      <c r="K57" s="252" t="s">
        <v>57</v>
      </c>
      <c r="L57" s="162"/>
      <c r="M57" s="298">
        <f t="shared" si="13"/>
        <v>1.1602998928953946E-3</v>
      </c>
      <c r="N57" s="298">
        <f t="shared" si="14"/>
        <v>0</v>
      </c>
      <c r="O57" s="162"/>
      <c r="P57" s="297">
        <f t="shared" si="6"/>
        <v>4.1744938426215819E-4</v>
      </c>
      <c r="Q57" s="297">
        <f t="shared" si="15"/>
        <v>0</v>
      </c>
      <c r="S57" s="252" t="s">
        <v>57</v>
      </c>
      <c r="T57" s="162">
        <v>22</v>
      </c>
      <c r="U57" s="164">
        <v>22</v>
      </c>
      <c r="V57" s="164" t="s">
        <v>122</v>
      </c>
      <c r="W57" s="162">
        <v>12</v>
      </c>
      <c r="X57" s="165">
        <v>12</v>
      </c>
      <c r="Y57" s="163" t="s">
        <v>122</v>
      </c>
      <c r="Z57" s="187">
        <f t="shared" si="8"/>
        <v>10</v>
      </c>
    </row>
    <row r="58" spans="2:26" x14ac:dyDescent="0.2">
      <c r="B58" s="252" t="s">
        <v>101</v>
      </c>
      <c r="C58" s="162">
        <f t="shared" si="11"/>
        <v>12</v>
      </c>
      <c r="D58" s="164">
        <v>12</v>
      </c>
      <c r="E58" s="164"/>
      <c r="F58" s="162">
        <f t="shared" si="12"/>
        <v>14</v>
      </c>
      <c r="G58" s="165">
        <v>14</v>
      </c>
      <c r="H58" s="163"/>
      <c r="I58" s="188">
        <f t="shared" si="1"/>
        <v>-2</v>
      </c>
      <c r="K58" s="252" t="s">
        <v>101</v>
      </c>
      <c r="L58" s="162"/>
      <c r="M58" s="298">
        <f t="shared" si="13"/>
        <v>5.355230274901821E-4</v>
      </c>
      <c r="N58" s="298">
        <f t="shared" si="14"/>
        <v>0</v>
      </c>
      <c r="O58" s="162"/>
      <c r="P58" s="297">
        <f t="shared" si="6"/>
        <v>9.7404856327836919E-4</v>
      </c>
      <c r="Q58" s="297">
        <f t="shared" si="15"/>
        <v>0</v>
      </c>
      <c r="S58" s="252" t="s">
        <v>101</v>
      </c>
      <c r="T58" s="162">
        <v>14</v>
      </c>
      <c r="U58" s="164">
        <v>14</v>
      </c>
      <c r="V58" s="164" t="s">
        <v>122</v>
      </c>
      <c r="W58" s="162">
        <v>13</v>
      </c>
      <c r="X58" s="165">
        <v>13</v>
      </c>
      <c r="Y58" s="163" t="s">
        <v>122</v>
      </c>
      <c r="Z58" s="187">
        <f t="shared" si="8"/>
        <v>1</v>
      </c>
    </row>
    <row r="59" spans="2:26" x14ac:dyDescent="0.2">
      <c r="B59" s="252" t="s">
        <v>285</v>
      </c>
      <c r="C59" s="162">
        <f t="shared" si="11"/>
        <v>26</v>
      </c>
      <c r="D59" s="164">
        <v>26</v>
      </c>
      <c r="E59" s="164"/>
      <c r="F59" s="162">
        <f t="shared" si="12"/>
        <v>35</v>
      </c>
      <c r="G59" s="165">
        <v>35</v>
      </c>
      <c r="H59" s="163"/>
      <c r="I59" s="188">
        <f t="shared" si="1"/>
        <v>-9</v>
      </c>
      <c r="K59" s="252" t="s">
        <v>285</v>
      </c>
      <c r="L59" s="162"/>
      <c r="M59" s="298">
        <f t="shared" si="13"/>
        <v>1.1602998928953946E-3</v>
      </c>
      <c r="N59" s="298">
        <f t="shared" si="14"/>
        <v>0</v>
      </c>
      <c r="O59" s="162"/>
      <c r="P59" s="297">
        <f t="shared" si="6"/>
        <v>2.435121408195923E-3</v>
      </c>
      <c r="Q59" s="297">
        <f t="shared" si="15"/>
        <v>0</v>
      </c>
      <c r="R59" s="290" t="s">
        <v>410</v>
      </c>
      <c r="S59" s="252" t="s">
        <v>285</v>
      </c>
      <c r="T59" s="162">
        <v>31</v>
      </c>
      <c r="U59" s="164">
        <v>30</v>
      </c>
      <c r="V59" s="164">
        <v>1</v>
      </c>
      <c r="W59" s="162">
        <v>29</v>
      </c>
      <c r="X59" s="165">
        <v>29</v>
      </c>
      <c r="Y59" s="163" t="s">
        <v>122</v>
      </c>
      <c r="Z59" s="187">
        <f t="shared" si="8"/>
        <v>2</v>
      </c>
    </row>
    <row r="60" spans="2:26" x14ac:dyDescent="0.2">
      <c r="B60" s="252" t="s">
        <v>283</v>
      </c>
      <c r="C60" s="162">
        <f t="shared" si="11"/>
        <v>384</v>
      </c>
      <c r="D60" s="164">
        <v>381</v>
      </c>
      <c r="E60" s="164">
        <v>3</v>
      </c>
      <c r="F60" s="162">
        <f t="shared" si="12"/>
        <v>114</v>
      </c>
      <c r="G60" s="165">
        <v>114</v>
      </c>
      <c r="H60" s="163"/>
      <c r="I60" s="188">
        <f t="shared" si="1"/>
        <v>270</v>
      </c>
      <c r="K60" s="252" t="s">
        <v>283</v>
      </c>
      <c r="L60" s="162"/>
      <c r="M60" s="298">
        <f t="shared" si="13"/>
        <v>1.7002856122813281E-2</v>
      </c>
      <c r="N60" s="298">
        <f t="shared" si="14"/>
        <v>2.5104602510460251E-3</v>
      </c>
      <c r="O60" s="162"/>
      <c r="P60" s="297">
        <f t="shared" si="6"/>
        <v>7.9315383009810059E-3</v>
      </c>
      <c r="Q60" s="297">
        <f t="shared" si="15"/>
        <v>0</v>
      </c>
      <c r="S60" s="252" t="s">
        <v>283</v>
      </c>
      <c r="T60" s="162">
        <v>421</v>
      </c>
      <c r="U60" s="164">
        <v>408</v>
      </c>
      <c r="V60" s="164">
        <v>13</v>
      </c>
      <c r="W60" s="162">
        <v>128</v>
      </c>
      <c r="X60" s="165">
        <v>128</v>
      </c>
      <c r="Y60" s="163" t="s">
        <v>122</v>
      </c>
      <c r="Z60" s="187">
        <f t="shared" si="8"/>
        <v>293</v>
      </c>
    </row>
    <row r="61" spans="2:26" x14ac:dyDescent="0.2">
      <c r="B61" s="252" t="s">
        <v>269</v>
      </c>
      <c r="C61" s="162">
        <f t="shared" si="11"/>
        <v>367</v>
      </c>
      <c r="D61" s="164">
        <v>364</v>
      </c>
      <c r="E61" s="164">
        <v>3</v>
      </c>
      <c r="F61" s="162">
        <f t="shared" si="12"/>
        <v>147</v>
      </c>
      <c r="G61" s="165">
        <v>147</v>
      </c>
      <c r="H61" s="163"/>
      <c r="I61" s="188">
        <f t="shared" si="1"/>
        <v>220</v>
      </c>
      <c r="K61" s="252" t="s">
        <v>269</v>
      </c>
      <c r="L61" s="162"/>
      <c r="M61" s="298">
        <f t="shared" si="13"/>
        <v>1.6244198500535524E-2</v>
      </c>
      <c r="N61" s="298">
        <f t="shared" si="14"/>
        <v>2.5104602510460251E-3</v>
      </c>
      <c r="O61" s="162"/>
      <c r="P61" s="297">
        <f t="shared" si="6"/>
        <v>1.0227509914422877E-2</v>
      </c>
      <c r="Q61" s="297">
        <f t="shared" si="15"/>
        <v>0</v>
      </c>
      <c r="S61" s="252" t="s">
        <v>269</v>
      </c>
      <c r="T61" s="162">
        <v>383</v>
      </c>
      <c r="U61" s="164">
        <v>376</v>
      </c>
      <c r="V61" s="164">
        <v>7</v>
      </c>
      <c r="W61" s="162">
        <v>142</v>
      </c>
      <c r="X61" s="165">
        <v>142</v>
      </c>
      <c r="Y61" s="163" t="s">
        <v>122</v>
      </c>
      <c r="Z61" s="187">
        <f t="shared" si="8"/>
        <v>241</v>
      </c>
    </row>
    <row r="62" spans="2:26" x14ac:dyDescent="0.2">
      <c r="B62" s="252" t="s">
        <v>292</v>
      </c>
      <c r="C62" s="162">
        <f t="shared" si="11"/>
        <v>107</v>
      </c>
      <c r="D62" s="164">
        <v>106</v>
      </c>
      <c r="E62" s="164">
        <v>1</v>
      </c>
      <c r="F62" s="162">
        <f t="shared" si="12"/>
        <v>4</v>
      </c>
      <c r="G62" s="165">
        <v>4</v>
      </c>
      <c r="H62" s="163"/>
      <c r="I62" s="188">
        <f t="shared" si="1"/>
        <v>103</v>
      </c>
      <c r="K62" s="252" t="s">
        <v>292</v>
      </c>
      <c r="L62" s="162"/>
      <c r="M62" s="298">
        <f t="shared" si="13"/>
        <v>4.7304534094966084E-3</v>
      </c>
      <c r="N62" s="298">
        <f t="shared" si="14"/>
        <v>8.3682008368200832E-4</v>
      </c>
      <c r="O62" s="162"/>
      <c r="P62" s="297">
        <f t="shared" si="6"/>
        <v>2.782995895081055E-4</v>
      </c>
      <c r="Q62" s="297">
        <f t="shared" si="15"/>
        <v>0</v>
      </c>
      <c r="S62" s="252" t="s">
        <v>292</v>
      </c>
      <c r="T62" s="162">
        <v>117</v>
      </c>
      <c r="U62" s="164">
        <v>114</v>
      </c>
      <c r="V62" s="164">
        <v>3</v>
      </c>
      <c r="W62" s="162">
        <v>6</v>
      </c>
      <c r="X62" s="165">
        <v>6</v>
      </c>
      <c r="Y62" s="163" t="s">
        <v>122</v>
      </c>
      <c r="Z62" s="187">
        <f t="shared" si="8"/>
        <v>111</v>
      </c>
    </row>
    <row r="63" spans="2:26" x14ac:dyDescent="0.2">
      <c r="B63" s="252" t="s">
        <v>305</v>
      </c>
      <c r="C63" s="162">
        <f t="shared" si="11"/>
        <v>166</v>
      </c>
      <c r="D63" s="164">
        <v>159</v>
      </c>
      <c r="E63" s="164">
        <v>7</v>
      </c>
      <c r="F63" s="162">
        <f t="shared" si="12"/>
        <v>48</v>
      </c>
      <c r="G63" s="165">
        <v>47</v>
      </c>
      <c r="H63" s="163">
        <v>1</v>
      </c>
      <c r="I63" s="188">
        <f t="shared" si="1"/>
        <v>118</v>
      </c>
      <c r="K63" s="252" t="s">
        <v>305</v>
      </c>
      <c r="L63" s="162"/>
      <c r="M63" s="298">
        <f t="shared" si="13"/>
        <v>7.0956801142449122E-3</v>
      </c>
      <c r="N63" s="298">
        <f t="shared" si="14"/>
        <v>5.8577405857740588E-3</v>
      </c>
      <c r="O63" s="162"/>
      <c r="P63" s="297">
        <f t="shared" si="6"/>
        <v>3.2700201767202394E-3</v>
      </c>
      <c r="Q63" s="297">
        <f t="shared" si="15"/>
        <v>5.2576235541535224E-4</v>
      </c>
      <c r="S63" s="252" t="s">
        <v>305</v>
      </c>
      <c r="T63" s="162">
        <v>134</v>
      </c>
      <c r="U63" s="164">
        <v>132</v>
      </c>
      <c r="V63" s="164">
        <v>2</v>
      </c>
      <c r="W63" s="162">
        <v>39</v>
      </c>
      <c r="X63" s="165">
        <v>39</v>
      </c>
      <c r="Y63" s="163" t="s">
        <v>122</v>
      </c>
      <c r="Z63" s="187">
        <f t="shared" si="8"/>
        <v>95</v>
      </c>
    </row>
    <row r="64" spans="2:26" x14ac:dyDescent="0.2">
      <c r="B64" s="252" t="s">
        <v>411</v>
      </c>
      <c r="C64" s="162">
        <f t="shared" si="11"/>
        <v>67</v>
      </c>
      <c r="D64" s="164">
        <v>65</v>
      </c>
      <c r="E64" s="164">
        <v>2</v>
      </c>
      <c r="F64" s="162">
        <f t="shared" si="12"/>
        <v>48</v>
      </c>
      <c r="G64" s="165">
        <v>44</v>
      </c>
      <c r="H64" s="163">
        <v>4</v>
      </c>
      <c r="I64" s="254">
        <f t="shared" si="1"/>
        <v>19</v>
      </c>
      <c r="K64" s="252" t="s">
        <v>411</v>
      </c>
      <c r="L64" s="162"/>
      <c r="M64" s="298">
        <f t="shared" si="13"/>
        <v>2.9007497322384862E-3</v>
      </c>
      <c r="N64" s="298">
        <f t="shared" si="14"/>
        <v>1.6736401673640166E-3</v>
      </c>
      <c r="O64" s="162"/>
      <c r="P64" s="297">
        <f t="shared" si="6"/>
        <v>3.0612954845891604E-3</v>
      </c>
      <c r="Q64" s="297">
        <f t="shared" si="15"/>
        <v>2.103049421661409E-3</v>
      </c>
      <c r="S64" s="252" t="s">
        <v>411</v>
      </c>
      <c r="T64" s="162">
        <v>80</v>
      </c>
      <c r="U64" s="164">
        <v>75</v>
      </c>
      <c r="V64" s="164">
        <v>5</v>
      </c>
      <c r="W64" s="162">
        <v>43</v>
      </c>
      <c r="X64" s="165">
        <v>43</v>
      </c>
      <c r="Y64" s="163" t="s">
        <v>122</v>
      </c>
      <c r="Z64" s="152">
        <f t="shared" si="8"/>
        <v>37</v>
      </c>
    </row>
    <row r="65" spans="2:26" x14ac:dyDescent="0.2">
      <c r="B65" s="257" t="s">
        <v>412</v>
      </c>
      <c r="C65" s="260">
        <f>SUM(C66:C70)</f>
        <v>70</v>
      </c>
      <c r="D65" s="260">
        <f>SUM(D66:D70)</f>
        <v>59</v>
      </c>
      <c r="E65" s="260">
        <f t="shared" ref="E65:H65" si="16">SUM(E66:E70)</f>
        <v>11</v>
      </c>
      <c r="F65" s="260">
        <f t="shared" si="16"/>
        <v>76</v>
      </c>
      <c r="G65" s="260">
        <f t="shared" si="16"/>
        <v>62</v>
      </c>
      <c r="H65" s="260">
        <f t="shared" si="16"/>
        <v>14</v>
      </c>
      <c r="I65" s="261">
        <f t="shared" si="1"/>
        <v>-6</v>
      </c>
      <c r="K65" s="257" t="s">
        <v>412</v>
      </c>
      <c r="L65" s="260"/>
      <c r="M65" s="298"/>
      <c r="N65" s="260"/>
      <c r="O65" s="260"/>
      <c r="P65" s="297"/>
      <c r="Q65" s="260"/>
      <c r="S65" s="175" t="s">
        <v>412</v>
      </c>
      <c r="T65" s="156">
        <v>84</v>
      </c>
      <c r="U65" s="157">
        <v>68</v>
      </c>
      <c r="V65" s="157">
        <v>16</v>
      </c>
      <c r="W65" s="156">
        <v>67</v>
      </c>
      <c r="X65" s="158">
        <v>60</v>
      </c>
      <c r="Y65" s="156">
        <v>7</v>
      </c>
      <c r="Z65" s="153">
        <f t="shared" si="8"/>
        <v>17</v>
      </c>
    </row>
    <row r="66" spans="2:26" x14ac:dyDescent="0.2">
      <c r="B66" s="252" t="s">
        <v>317</v>
      </c>
      <c r="C66" s="162">
        <f>D66+E66</f>
        <v>20</v>
      </c>
      <c r="D66" s="164">
        <v>18</v>
      </c>
      <c r="E66" s="164">
        <v>2</v>
      </c>
      <c r="F66" s="162">
        <f>G66+H66</f>
        <v>36</v>
      </c>
      <c r="G66" s="165">
        <v>26</v>
      </c>
      <c r="H66" s="162">
        <v>10</v>
      </c>
      <c r="I66" s="189">
        <f t="shared" si="1"/>
        <v>-16</v>
      </c>
      <c r="K66" s="252" t="s">
        <v>317</v>
      </c>
      <c r="L66" s="162"/>
      <c r="M66" s="298">
        <f t="shared" si="13"/>
        <v>8.032845412352731E-4</v>
      </c>
      <c r="N66" s="164"/>
      <c r="O66" s="162"/>
      <c r="P66" s="297">
        <f t="shared" si="6"/>
        <v>1.8089473318026856E-3</v>
      </c>
      <c r="Q66" s="292"/>
      <c r="S66" s="252" t="s">
        <v>317</v>
      </c>
      <c r="T66" s="162">
        <v>20</v>
      </c>
      <c r="U66" s="164">
        <v>16</v>
      </c>
      <c r="V66" s="164">
        <v>4</v>
      </c>
      <c r="W66" s="162">
        <v>18</v>
      </c>
      <c r="X66" s="165">
        <v>16</v>
      </c>
      <c r="Y66" s="162">
        <v>2</v>
      </c>
      <c r="Z66" s="186">
        <f t="shared" si="8"/>
        <v>2</v>
      </c>
    </row>
    <row r="67" spans="2:26" x14ac:dyDescent="0.2">
      <c r="B67" s="252" t="s">
        <v>162</v>
      </c>
      <c r="C67" s="162">
        <f t="shared" ref="C67:C70" si="17">D67+E67</f>
        <v>15</v>
      </c>
      <c r="D67" s="164">
        <v>13</v>
      </c>
      <c r="E67" s="164">
        <v>2</v>
      </c>
      <c r="F67" s="162">
        <f t="shared" ref="F67:F70" si="18">G67+H67</f>
        <v>20</v>
      </c>
      <c r="G67" s="165">
        <v>17</v>
      </c>
      <c r="H67" s="162">
        <v>3</v>
      </c>
      <c r="I67" s="188">
        <f t="shared" si="1"/>
        <v>-5</v>
      </c>
      <c r="K67" s="252" t="s">
        <v>162</v>
      </c>
      <c r="L67" s="162"/>
      <c r="M67" s="298">
        <f t="shared" si="13"/>
        <v>5.8014994644769731E-4</v>
      </c>
      <c r="N67" s="164"/>
      <c r="O67" s="162"/>
      <c r="P67" s="297">
        <f t="shared" si="6"/>
        <v>1.1827732554094482E-3</v>
      </c>
      <c r="Q67" s="292"/>
      <c r="S67" s="252" t="s">
        <v>162</v>
      </c>
      <c r="T67" s="162">
        <v>24</v>
      </c>
      <c r="U67" s="164">
        <v>19</v>
      </c>
      <c r="V67" s="164">
        <v>5</v>
      </c>
      <c r="W67" s="162">
        <v>25</v>
      </c>
      <c r="X67" s="165">
        <v>21</v>
      </c>
      <c r="Y67" s="162">
        <v>4</v>
      </c>
      <c r="Z67" s="188">
        <f t="shared" si="8"/>
        <v>-1</v>
      </c>
    </row>
    <row r="68" spans="2:26" x14ac:dyDescent="0.2">
      <c r="B68" s="252" t="s">
        <v>45</v>
      </c>
      <c r="C68" s="162">
        <f t="shared" si="17"/>
        <v>12</v>
      </c>
      <c r="D68" s="164">
        <v>10</v>
      </c>
      <c r="E68" s="164">
        <v>2</v>
      </c>
      <c r="F68" s="162">
        <f t="shared" si="18"/>
        <v>7</v>
      </c>
      <c r="G68" s="165">
        <v>6</v>
      </c>
      <c r="H68" s="163">
        <v>1</v>
      </c>
      <c r="I68" s="188">
        <f t="shared" si="1"/>
        <v>5</v>
      </c>
      <c r="K68" s="252" t="s">
        <v>45</v>
      </c>
      <c r="L68" s="162"/>
      <c r="M68" s="298">
        <f t="shared" si="13"/>
        <v>4.4626918957515175E-4</v>
      </c>
      <c r="N68" s="164"/>
      <c r="O68" s="162"/>
      <c r="P68" s="297">
        <f t="shared" si="6"/>
        <v>4.1744938426215819E-4</v>
      </c>
      <c r="Q68" s="293"/>
      <c r="S68" s="252" t="s">
        <v>45</v>
      </c>
      <c r="T68" s="162">
        <v>13</v>
      </c>
      <c r="U68" s="164">
        <v>12</v>
      </c>
      <c r="V68" s="164">
        <v>1</v>
      </c>
      <c r="W68" s="162">
        <v>11</v>
      </c>
      <c r="X68" s="165">
        <v>11</v>
      </c>
      <c r="Y68" s="163" t="s">
        <v>122</v>
      </c>
      <c r="Z68" s="187">
        <f t="shared" si="8"/>
        <v>2</v>
      </c>
    </row>
    <row r="69" spans="2:26" x14ac:dyDescent="0.2">
      <c r="B69" s="252" t="s">
        <v>200</v>
      </c>
      <c r="C69" s="162">
        <f t="shared" si="17"/>
        <v>10</v>
      </c>
      <c r="D69" s="164">
        <v>9</v>
      </c>
      <c r="E69" s="164">
        <v>1</v>
      </c>
      <c r="F69" s="162">
        <f t="shared" si="18"/>
        <v>8</v>
      </c>
      <c r="G69" s="165">
        <v>8</v>
      </c>
      <c r="H69" s="163"/>
      <c r="I69" s="188">
        <f t="shared" si="1"/>
        <v>2</v>
      </c>
      <c r="K69" s="252" t="s">
        <v>200</v>
      </c>
      <c r="L69" s="162"/>
      <c r="M69" s="298">
        <f t="shared" si="13"/>
        <v>4.0164227061763655E-4</v>
      </c>
      <c r="N69" s="164"/>
      <c r="O69" s="162"/>
      <c r="P69" s="297">
        <f t="shared" si="6"/>
        <v>5.56599179016211E-4</v>
      </c>
      <c r="Q69" s="293"/>
      <c r="S69" s="252" t="s">
        <v>200</v>
      </c>
      <c r="T69" s="162">
        <v>8</v>
      </c>
      <c r="U69" s="164">
        <v>7</v>
      </c>
      <c r="V69" s="164">
        <v>1</v>
      </c>
      <c r="W69" s="162">
        <v>4</v>
      </c>
      <c r="X69" s="165">
        <v>4</v>
      </c>
      <c r="Y69" s="163" t="s">
        <v>122</v>
      </c>
      <c r="Z69" s="187">
        <f t="shared" si="8"/>
        <v>4</v>
      </c>
    </row>
    <row r="70" spans="2:26" x14ac:dyDescent="0.2">
      <c r="B70" s="262" t="s">
        <v>411</v>
      </c>
      <c r="C70" s="162">
        <f t="shared" si="17"/>
        <v>13</v>
      </c>
      <c r="D70" s="165">
        <v>9</v>
      </c>
      <c r="E70" s="165">
        <v>4</v>
      </c>
      <c r="F70" s="162">
        <f t="shared" si="18"/>
        <v>5</v>
      </c>
      <c r="G70" s="165">
        <v>5</v>
      </c>
      <c r="H70" s="162"/>
      <c r="I70" s="254">
        <f t="shared" si="1"/>
        <v>8</v>
      </c>
      <c r="K70" s="262" t="s">
        <v>411</v>
      </c>
      <c r="L70" s="162"/>
      <c r="M70" s="298">
        <f t="shared" si="13"/>
        <v>4.0164227061763655E-4</v>
      </c>
      <c r="N70" s="165"/>
      <c r="O70" s="162"/>
      <c r="P70" s="297">
        <f t="shared" si="6"/>
        <v>3.4787448688513185E-4</v>
      </c>
      <c r="Q70" s="292"/>
      <c r="S70" s="262" t="s">
        <v>411</v>
      </c>
      <c r="T70" s="162">
        <v>19</v>
      </c>
      <c r="U70" s="165">
        <v>14</v>
      </c>
      <c r="V70" s="165">
        <v>5</v>
      </c>
      <c r="W70" s="162">
        <v>9</v>
      </c>
      <c r="X70" s="165">
        <v>8</v>
      </c>
      <c r="Y70" s="162">
        <v>1</v>
      </c>
      <c r="Z70" s="152">
        <f t="shared" si="8"/>
        <v>10</v>
      </c>
    </row>
    <row r="71" spans="2:26" x14ac:dyDescent="0.2">
      <c r="B71" s="257" t="s">
        <v>413</v>
      </c>
      <c r="C71" s="258">
        <f t="shared" ref="C71:H71" si="19">SUM(C72:C78)</f>
        <v>186</v>
      </c>
      <c r="D71" s="258">
        <f t="shared" si="19"/>
        <v>177</v>
      </c>
      <c r="E71" s="258">
        <f t="shared" si="19"/>
        <v>9</v>
      </c>
      <c r="F71" s="258">
        <f t="shared" si="19"/>
        <v>159</v>
      </c>
      <c r="G71" s="258">
        <f t="shared" si="19"/>
        <v>140</v>
      </c>
      <c r="H71" s="258">
        <f t="shared" si="19"/>
        <v>19</v>
      </c>
      <c r="I71" s="259">
        <f t="shared" ref="I71:I88" si="20">C71-F71</f>
        <v>27</v>
      </c>
      <c r="K71" s="257" t="s">
        <v>413</v>
      </c>
      <c r="L71" s="258"/>
      <c r="M71" s="298"/>
      <c r="N71" s="258"/>
      <c r="O71" s="258"/>
      <c r="P71" s="297"/>
      <c r="Q71" s="258"/>
      <c r="S71" s="175" t="s">
        <v>413</v>
      </c>
      <c r="T71" s="156">
        <v>231</v>
      </c>
      <c r="U71" s="157">
        <v>204</v>
      </c>
      <c r="V71" s="157">
        <v>27</v>
      </c>
      <c r="W71" s="156">
        <v>153</v>
      </c>
      <c r="X71" s="158">
        <v>116</v>
      </c>
      <c r="Y71" s="156">
        <v>37</v>
      </c>
      <c r="Z71" s="153">
        <f t="shared" si="8"/>
        <v>78</v>
      </c>
    </row>
    <row r="72" spans="2:26" x14ac:dyDescent="0.2">
      <c r="B72" s="252" t="s">
        <v>154</v>
      </c>
      <c r="C72" s="162">
        <f>D72+E72</f>
        <v>56</v>
      </c>
      <c r="D72" s="164">
        <v>55</v>
      </c>
      <c r="E72" s="164">
        <v>1</v>
      </c>
      <c r="F72" s="162">
        <f>G72+H72</f>
        <v>89</v>
      </c>
      <c r="G72" s="165">
        <v>74</v>
      </c>
      <c r="H72" s="162">
        <v>15</v>
      </c>
      <c r="I72" s="189">
        <f t="shared" si="20"/>
        <v>-33</v>
      </c>
      <c r="K72" s="252" t="s">
        <v>154</v>
      </c>
      <c r="L72" s="162"/>
      <c r="M72" s="298">
        <f t="shared" si="13"/>
        <v>2.4544805426633346E-3</v>
      </c>
      <c r="N72" s="164"/>
      <c r="O72" s="162"/>
      <c r="P72" s="297">
        <f t="shared" si="6"/>
        <v>5.1485424058999515E-3</v>
      </c>
      <c r="Q72" s="292"/>
      <c r="S72" s="252" t="s">
        <v>154</v>
      </c>
      <c r="T72" s="162">
        <v>64</v>
      </c>
      <c r="U72" s="164">
        <v>59</v>
      </c>
      <c r="V72" s="164">
        <v>5</v>
      </c>
      <c r="W72" s="162">
        <v>90</v>
      </c>
      <c r="X72" s="165">
        <v>58</v>
      </c>
      <c r="Y72" s="162">
        <v>32</v>
      </c>
      <c r="Z72" s="189">
        <f t="shared" si="8"/>
        <v>-26</v>
      </c>
    </row>
    <row r="73" spans="2:26" x14ac:dyDescent="0.2">
      <c r="B73" s="252" t="s">
        <v>301</v>
      </c>
      <c r="C73" s="162">
        <f t="shared" ref="C73:C78" si="21">D73+E73</f>
        <v>38</v>
      </c>
      <c r="D73" s="164">
        <v>36</v>
      </c>
      <c r="E73" s="164">
        <v>2</v>
      </c>
      <c r="F73" s="162">
        <f t="shared" ref="F73:F78" si="22">G73+H73</f>
        <v>7</v>
      </c>
      <c r="G73" s="165">
        <v>7</v>
      </c>
      <c r="H73" s="163"/>
      <c r="I73" s="188">
        <f t="shared" si="20"/>
        <v>31</v>
      </c>
      <c r="K73" s="252" t="s">
        <v>301</v>
      </c>
      <c r="L73" s="162"/>
      <c r="M73" s="298">
        <f t="shared" si="13"/>
        <v>1.6065690824705462E-3</v>
      </c>
      <c r="N73" s="164"/>
      <c r="O73" s="162"/>
      <c r="P73" s="297">
        <f t="shared" ref="P73:P88" si="23">G73/$G$5</f>
        <v>4.8702428163918459E-4</v>
      </c>
      <c r="Q73" s="293"/>
      <c r="S73" s="252" t="s">
        <v>174</v>
      </c>
      <c r="T73" s="162">
        <v>8</v>
      </c>
      <c r="U73" s="164">
        <v>4</v>
      </c>
      <c r="V73" s="164">
        <v>4</v>
      </c>
      <c r="W73" s="162">
        <v>2</v>
      </c>
      <c r="X73" s="165">
        <v>2</v>
      </c>
      <c r="Y73" s="163" t="s">
        <v>122</v>
      </c>
      <c r="Z73" s="187">
        <f t="shared" ref="Z73:Z89" si="24">T73-W73</f>
        <v>6</v>
      </c>
    </row>
    <row r="74" spans="2:26" x14ac:dyDescent="0.2">
      <c r="B74" s="252" t="s">
        <v>85</v>
      </c>
      <c r="C74" s="162">
        <f t="shared" si="21"/>
        <v>31</v>
      </c>
      <c r="D74" s="164">
        <v>29</v>
      </c>
      <c r="E74" s="164">
        <v>2</v>
      </c>
      <c r="F74" s="162">
        <f t="shared" si="22"/>
        <v>10</v>
      </c>
      <c r="G74" s="165">
        <v>7</v>
      </c>
      <c r="H74" s="163">
        <v>3</v>
      </c>
      <c r="I74" s="188">
        <f t="shared" si="20"/>
        <v>21</v>
      </c>
      <c r="K74" s="252" t="s">
        <v>85</v>
      </c>
      <c r="L74" s="162"/>
      <c r="M74" s="298">
        <f t="shared" si="13"/>
        <v>1.29418064976794E-3</v>
      </c>
      <c r="N74" s="164"/>
      <c r="O74" s="162"/>
      <c r="P74" s="297">
        <f t="shared" si="23"/>
        <v>4.8702428163918459E-4</v>
      </c>
      <c r="Q74" s="293"/>
      <c r="S74" s="252" t="s">
        <v>301</v>
      </c>
      <c r="T74" s="162">
        <v>41</v>
      </c>
      <c r="U74" s="164">
        <v>34</v>
      </c>
      <c r="V74" s="164">
        <v>7</v>
      </c>
      <c r="W74" s="162">
        <v>2</v>
      </c>
      <c r="X74" s="165">
        <v>2</v>
      </c>
      <c r="Y74" s="163" t="s">
        <v>122</v>
      </c>
      <c r="Z74" s="187">
        <f t="shared" si="24"/>
        <v>39</v>
      </c>
    </row>
    <row r="75" spans="2:26" x14ac:dyDescent="0.2">
      <c r="B75" s="252" t="s">
        <v>73</v>
      </c>
      <c r="C75" s="162">
        <f t="shared" si="21"/>
        <v>10</v>
      </c>
      <c r="D75" s="164">
        <v>9</v>
      </c>
      <c r="E75" s="164">
        <v>1</v>
      </c>
      <c r="F75" s="162">
        <f t="shared" si="22"/>
        <v>2</v>
      </c>
      <c r="G75" s="165">
        <v>2</v>
      </c>
      <c r="H75" s="171"/>
      <c r="I75" s="188">
        <f t="shared" si="20"/>
        <v>8</v>
      </c>
      <c r="K75" s="252" t="s">
        <v>73</v>
      </c>
      <c r="L75" s="162"/>
      <c r="M75" s="298">
        <f t="shared" si="13"/>
        <v>4.0164227061763655E-4</v>
      </c>
      <c r="N75" s="164"/>
      <c r="O75" s="162"/>
      <c r="P75" s="297">
        <f t="shared" si="23"/>
        <v>1.3914979475405275E-4</v>
      </c>
      <c r="Q75" s="295"/>
      <c r="S75" s="252" t="s">
        <v>85</v>
      </c>
      <c r="T75" s="162">
        <v>43</v>
      </c>
      <c r="U75" s="164">
        <v>39</v>
      </c>
      <c r="V75" s="164">
        <v>4</v>
      </c>
      <c r="W75" s="162">
        <v>7</v>
      </c>
      <c r="X75" s="165">
        <v>4</v>
      </c>
      <c r="Y75" s="163">
        <v>3</v>
      </c>
      <c r="Z75" s="187">
        <f>T75-W75</f>
        <v>36</v>
      </c>
    </row>
    <row r="76" spans="2:26" x14ac:dyDescent="0.2">
      <c r="B76" s="252" t="s">
        <v>145</v>
      </c>
      <c r="C76" s="162">
        <f t="shared" si="21"/>
        <v>2</v>
      </c>
      <c r="D76" s="164">
        <v>2</v>
      </c>
      <c r="E76" s="164"/>
      <c r="F76" s="162">
        <f t="shared" si="22"/>
        <v>19</v>
      </c>
      <c r="G76" s="165">
        <v>19</v>
      </c>
      <c r="H76" s="171"/>
      <c r="I76" s="188">
        <f t="shared" si="20"/>
        <v>-17</v>
      </c>
      <c r="K76" s="252" t="s">
        <v>145</v>
      </c>
      <c r="L76" s="162"/>
      <c r="M76" s="298">
        <f t="shared" si="13"/>
        <v>8.925383791503035E-5</v>
      </c>
      <c r="N76" s="164"/>
      <c r="O76" s="162"/>
      <c r="P76" s="297">
        <f t="shared" si="23"/>
        <v>1.321923050163501E-3</v>
      </c>
      <c r="Q76" s="295"/>
      <c r="S76" s="252" t="s">
        <v>73</v>
      </c>
      <c r="T76" s="162">
        <v>10</v>
      </c>
      <c r="U76" s="164">
        <v>10</v>
      </c>
      <c r="V76" s="164" t="s">
        <v>122</v>
      </c>
      <c r="W76" s="162">
        <v>3</v>
      </c>
      <c r="X76" s="165">
        <v>3</v>
      </c>
      <c r="Y76" s="171" t="s">
        <v>122</v>
      </c>
      <c r="Z76" s="187">
        <f t="shared" si="24"/>
        <v>7</v>
      </c>
    </row>
    <row r="77" spans="2:26" x14ac:dyDescent="0.2">
      <c r="B77" s="252" t="s">
        <v>19</v>
      </c>
      <c r="C77" s="162">
        <f t="shared" si="21"/>
        <v>11</v>
      </c>
      <c r="D77" s="164">
        <v>9</v>
      </c>
      <c r="E77" s="164">
        <v>2</v>
      </c>
      <c r="F77" s="162">
        <f t="shared" si="22"/>
        <v>2</v>
      </c>
      <c r="G77" s="263">
        <v>2</v>
      </c>
      <c r="H77" s="171"/>
      <c r="I77" s="188">
        <f t="shared" si="20"/>
        <v>9</v>
      </c>
      <c r="K77" s="252" t="s">
        <v>19</v>
      </c>
      <c r="L77" s="162"/>
      <c r="M77" s="298">
        <f t="shared" si="13"/>
        <v>4.0164227061763655E-4</v>
      </c>
      <c r="N77" s="164"/>
      <c r="O77" s="162"/>
      <c r="P77" s="297">
        <f t="shared" si="23"/>
        <v>1.3914979475405275E-4</v>
      </c>
      <c r="Q77" s="295"/>
      <c r="S77" s="252" t="s">
        <v>145</v>
      </c>
      <c r="T77" s="162">
        <v>8</v>
      </c>
      <c r="U77" s="164">
        <v>6</v>
      </c>
      <c r="V77" s="164">
        <v>2</v>
      </c>
      <c r="W77" s="162">
        <v>22</v>
      </c>
      <c r="X77" s="165">
        <v>22</v>
      </c>
      <c r="Y77" s="163" t="s">
        <v>122</v>
      </c>
      <c r="Z77" s="188">
        <f t="shared" si="24"/>
        <v>-14</v>
      </c>
    </row>
    <row r="78" spans="2:26" x14ac:dyDescent="0.2">
      <c r="B78" s="262" t="s">
        <v>411</v>
      </c>
      <c r="C78" s="162">
        <f t="shared" si="21"/>
        <v>38</v>
      </c>
      <c r="D78" s="165">
        <v>37</v>
      </c>
      <c r="E78" s="165">
        <v>1</v>
      </c>
      <c r="F78" s="162">
        <f t="shared" si="22"/>
        <v>30</v>
      </c>
      <c r="G78" s="165">
        <v>29</v>
      </c>
      <c r="H78" s="162">
        <v>1</v>
      </c>
      <c r="I78" s="254">
        <f t="shared" si="20"/>
        <v>8</v>
      </c>
      <c r="K78" s="262" t="s">
        <v>411</v>
      </c>
      <c r="L78" s="162"/>
      <c r="M78" s="298">
        <f t="shared" si="13"/>
        <v>1.6511960014280614E-3</v>
      </c>
      <c r="N78" s="165"/>
      <c r="O78" s="162"/>
      <c r="P78" s="297">
        <f t="shared" si="23"/>
        <v>2.0176720239337646E-3</v>
      </c>
      <c r="Q78" s="292"/>
      <c r="S78" s="252" t="s">
        <v>19</v>
      </c>
      <c r="T78" s="162">
        <v>13</v>
      </c>
      <c r="U78" s="164">
        <v>13</v>
      </c>
      <c r="V78" s="164" t="s">
        <v>122</v>
      </c>
      <c r="W78" s="171">
        <v>1</v>
      </c>
      <c r="X78" s="172">
        <v>1</v>
      </c>
      <c r="Y78" s="171" t="s">
        <v>122</v>
      </c>
      <c r="Z78" s="187">
        <f t="shared" si="24"/>
        <v>12</v>
      </c>
    </row>
    <row r="79" spans="2:26" x14ac:dyDescent="0.2">
      <c r="B79" s="257" t="s">
        <v>414</v>
      </c>
      <c r="C79" s="258">
        <f>SUM(C80:C81)</f>
        <v>48</v>
      </c>
      <c r="D79" s="258">
        <f t="shared" ref="D79:H79" si="25">SUM(D80:D81)</f>
        <v>44</v>
      </c>
      <c r="E79" s="258">
        <f t="shared" si="25"/>
        <v>4</v>
      </c>
      <c r="F79" s="258">
        <f>SUM(F80:F81)</f>
        <v>35</v>
      </c>
      <c r="G79" s="258">
        <f t="shared" si="25"/>
        <v>32</v>
      </c>
      <c r="H79" s="258">
        <f t="shared" si="25"/>
        <v>3</v>
      </c>
      <c r="I79" s="259">
        <f t="shared" si="20"/>
        <v>13</v>
      </c>
      <c r="K79" s="257" t="s">
        <v>414</v>
      </c>
      <c r="L79" s="258"/>
      <c r="M79" s="298"/>
      <c r="N79" s="258"/>
      <c r="O79" s="258"/>
      <c r="P79" s="297"/>
      <c r="Q79" s="258"/>
      <c r="S79" s="252" t="s">
        <v>30</v>
      </c>
      <c r="T79" s="162">
        <v>9</v>
      </c>
      <c r="U79" s="164">
        <v>9</v>
      </c>
      <c r="V79" s="164" t="s">
        <v>122</v>
      </c>
      <c r="W79" s="171">
        <v>6</v>
      </c>
      <c r="X79" s="172">
        <v>6</v>
      </c>
      <c r="Y79" s="171" t="s">
        <v>122</v>
      </c>
      <c r="Z79" s="187">
        <f t="shared" si="24"/>
        <v>3</v>
      </c>
    </row>
    <row r="80" spans="2:26" x14ac:dyDescent="0.2">
      <c r="B80" s="252" t="s">
        <v>338</v>
      </c>
      <c r="C80" s="162">
        <f>D80+E80</f>
        <v>35</v>
      </c>
      <c r="D80" s="164">
        <v>31</v>
      </c>
      <c r="E80" s="164">
        <v>4</v>
      </c>
      <c r="F80" s="162">
        <f>G80+H80</f>
        <v>18</v>
      </c>
      <c r="G80" s="165">
        <v>18</v>
      </c>
      <c r="H80" s="163"/>
      <c r="I80" s="189">
        <f t="shared" si="20"/>
        <v>17</v>
      </c>
      <c r="K80" s="252" t="s">
        <v>338</v>
      </c>
      <c r="L80" s="162"/>
      <c r="M80" s="298">
        <f t="shared" si="13"/>
        <v>1.3834344876829704E-3</v>
      </c>
      <c r="N80" s="164"/>
      <c r="O80" s="162"/>
      <c r="P80" s="297">
        <f t="shared" si="23"/>
        <v>1.2523481527864746E-3</v>
      </c>
      <c r="Q80" s="293"/>
      <c r="S80" s="262" t="s">
        <v>411</v>
      </c>
      <c r="T80" s="162">
        <v>35</v>
      </c>
      <c r="U80" s="165">
        <v>30</v>
      </c>
      <c r="V80" s="165">
        <v>5</v>
      </c>
      <c r="W80" s="162">
        <v>20</v>
      </c>
      <c r="X80" s="165">
        <v>18</v>
      </c>
      <c r="Y80" s="162">
        <v>2</v>
      </c>
      <c r="Z80" s="152">
        <f t="shared" si="24"/>
        <v>15</v>
      </c>
    </row>
    <row r="81" spans="2:26" x14ac:dyDescent="0.2">
      <c r="B81" s="262" t="s">
        <v>411</v>
      </c>
      <c r="C81" s="162">
        <f>D81+E81</f>
        <v>13</v>
      </c>
      <c r="D81" s="167">
        <v>13</v>
      </c>
      <c r="E81" s="168"/>
      <c r="F81" s="162">
        <f>G81+H81</f>
        <v>17</v>
      </c>
      <c r="G81" s="167">
        <v>14</v>
      </c>
      <c r="H81" s="166">
        <v>3</v>
      </c>
      <c r="I81" s="254">
        <f t="shared" si="20"/>
        <v>-4</v>
      </c>
      <c r="K81" s="262" t="s">
        <v>411</v>
      </c>
      <c r="L81" s="162"/>
      <c r="M81" s="298">
        <f t="shared" si="13"/>
        <v>5.8014994644769731E-4</v>
      </c>
      <c r="N81" s="168"/>
      <c r="O81" s="162"/>
      <c r="P81" s="297">
        <f t="shared" si="23"/>
        <v>9.7404856327836919E-4</v>
      </c>
      <c r="Q81" s="296"/>
      <c r="S81" s="175" t="s">
        <v>414</v>
      </c>
      <c r="T81" s="156">
        <v>63</v>
      </c>
      <c r="U81" s="157">
        <v>53</v>
      </c>
      <c r="V81" s="157">
        <v>10</v>
      </c>
      <c r="W81" s="156">
        <v>46</v>
      </c>
      <c r="X81" s="158">
        <v>41</v>
      </c>
      <c r="Y81" s="156">
        <v>5</v>
      </c>
      <c r="Z81" s="153">
        <f t="shared" si="24"/>
        <v>17</v>
      </c>
    </row>
    <row r="82" spans="2:26" x14ac:dyDescent="0.2">
      <c r="B82" s="257" t="s">
        <v>379</v>
      </c>
      <c r="C82" s="258">
        <f>SUM(C83:C84)</f>
        <v>8</v>
      </c>
      <c r="D82" s="258">
        <f t="shared" ref="D82:H82" si="26">SUM(D83:D84)</f>
        <v>8</v>
      </c>
      <c r="E82" s="258">
        <f t="shared" si="26"/>
        <v>0</v>
      </c>
      <c r="F82" s="258">
        <f t="shared" si="26"/>
        <v>5</v>
      </c>
      <c r="G82" s="258">
        <f t="shared" si="26"/>
        <v>5</v>
      </c>
      <c r="H82" s="258">
        <f t="shared" si="26"/>
        <v>0</v>
      </c>
      <c r="I82" s="259">
        <f t="shared" si="20"/>
        <v>3</v>
      </c>
      <c r="K82" s="257" t="s">
        <v>379</v>
      </c>
      <c r="L82" s="258"/>
      <c r="M82" s="298"/>
      <c r="N82" s="258"/>
      <c r="O82" s="258"/>
      <c r="P82" s="297"/>
      <c r="Q82" s="258"/>
      <c r="S82" s="252" t="s">
        <v>338</v>
      </c>
      <c r="T82" s="162">
        <v>33</v>
      </c>
      <c r="U82" s="164">
        <v>25</v>
      </c>
      <c r="V82" s="164">
        <v>8</v>
      </c>
      <c r="W82" s="162">
        <v>19</v>
      </c>
      <c r="X82" s="165">
        <v>19</v>
      </c>
      <c r="Y82" s="163" t="s">
        <v>122</v>
      </c>
      <c r="Z82" s="186">
        <f t="shared" si="24"/>
        <v>14</v>
      </c>
    </row>
    <row r="83" spans="2:26" x14ac:dyDescent="0.2">
      <c r="B83" s="252" t="s">
        <v>153</v>
      </c>
      <c r="C83" s="162">
        <f>D83+E83</f>
        <v>3</v>
      </c>
      <c r="D83" s="164">
        <v>3</v>
      </c>
      <c r="E83" s="164"/>
      <c r="F83" s="162">
        <f>G83+H83</f>
        <v>3</v>
      </c>
      <c r="G83" s="165">
        <v>3</v>
      </c>
      <c r="H83" s="163"/>
      <c r="I83" s="189">
        <f t="shared" si="20"/>
        <v>0</v>
      </c>
      <c r="K83" s="252" t="s">
        <v>153</v>
      </c>
      <c r="L83" s="162"/>
      <c r="M83" s="298">
        <f t="shared" si="13"/>
        <v>1.3388075687254553E-4</v>
      </c>
      <c r="N83" s="164"/>
      <c r="O83" s="162"/>
      <c r="P83" s="297">
        <f t="shared" si="23"/>
        <v>2.087246921310791E-4</v>
      </c>
      <c r="Q83" s="293"/>
      <c r="S83" s="262" t="s">
        <v>411</v>
      </c>
      <c r="T83" s="166">
        <v>30</v>
      </c>
      <c r="U83" s="167">
        <v>28</v>
      </c>
      <c r="V83" s="168">
        <v>2</v>
      </c>
      <c r="W83" s="166">
        <v>27</v>
      </c>
      <c r="X83" s="167">
        <v>22</v>
      </c>
      <c r="Y83" s="166">
        <v>5</v>
      </c>
      <c r="Z83" s="152">
        <f t="shared" si="24"/>
        <v>3</v>
      </c>
    </row>
    <row r="84" spans="2:26" x14ac:dyDescent="0.2">
      <c r="B84" s="264" t="s">
        <v>411</v>
      </c>
      <c r="C84" s="162">
        <f>D84+E84</f>
        <v>5</v>
      </c>
      <c r="D84" s="168">
        <v>5</v>
      </c>
      <c r="E84" s="168"/>
      <c r="F84" s="162">
        <f>G84+H84</f>
        <v>2</v>
      </c>
      <c r="G84" s="165">
        <v>2</v>
      </c>
      <c r="H84" s="163"/>
      <c r="I84" s="254">
        <f t="shared" si="20"/>
        <v>3</v>
      </c>
      <c r="K84" s="264" t="s">
        <v>411</v>
      </c>
      <c r="L84" s="162"/>
      <c r="M84" s="298">
        <f t="shared" si="13"/>
        <v>2.2313459478757588E-4</v>
      </c>
      <c r="N84" s="168"/>
      <c r="O84" s="162"/>
      <c r="P84" s="297">
        <f t="shared" si="23"/>
        <v>1.3914979475405275E-4</v>
      </c>
      <c r="Q84" s="293"/>
      <c r="S84" s="183" t="s">
        <v>379</v>
      </c>
      <c r="T84" s="156">
        <v>12</v>
      </c>
      <c r="U84" s="157">
        <v>10</v>
      </c>
      <c r="V84" s="157">
        <v>2</v>
      </c>
      <c r="W84" s="156">
        <v>6</v>
      </c>
      <c r="X84" s="158">
        <v>5</v>
      </c>
      <c r="Y84" s="156">
        <v>1</v>
      </c>
      <c r="Z84" s="153">
        <f t="shared" si="24"/>
        <v>6</v>
      </c>
    </row>
    <row r="85" spans="2:26" x14ac:dyDescent="0.2">
      <c r="B85" s="257" t="s">
        <v>380</v>
      </c>
      <c r="C85" s="258">
        <f>SUM(C86:C87)</f>
        <v>13</v>
      </c>
      <c r="D85" s="258">
        <f t="shared" ref="D85:H85" si="27">SUM(D86:D87)</f>
        <v>13</v>
      </c>
      <c r="E85" s="258">
        <f t="shared" si="27"/>
        <v>0</v>
      </c>
      <c r="F85" s="258">
        <f t="shared" si="27"/>
        <v>13</v>
      </c>
      <c r="G85" s="258">
        <f t="shared" si="27"/>
        <v>11</v>
      </c>
      <c r="H85" s="258">
        <f t="shared" si="27"/>
        <v>2</v>
      </c>
      <c r="I85" s="259">
        <f t="shared" si="20"/>
        <v>0</v>
      </c>
      <c r="K85" s="257" t="s">
        <v>380</v>
      </c>
      <c r="L85" s="258"/>
      <c r="M85" s="298"/>
      <c r="N85" s="258"/>
      <c r="O85" s="258"/>
      <c r="P85" s="297"/>
      <c r="Q85" s="258"/>
      <c r="S85" s="252" t="s">
        <v>153</v>
      </c>
      <c r="T85" s="162">
        <v>4</v>
      </c>
      <c r="U85" s="164">
        <v>4</v>
      </c>
      <c r="V85" s="164" t="s">
        <v>122</v>
      </c>
      <c r="W85" s="162">
        <v>1</v>
      </c>
      <c r="X85" s="165">
        <v>1</v>
      </c>
      <c r="Y85" s="163" t="s">
        <v>122</v>
      </c>
      <c r="Z85" s="186">
        <f t="shared" si="24"/>
        <v>3</v>
      </c>
    </row>
    <row r="86" spans="2:26" x14ac:dyDescent="0.2">
      <c r="B86" s="252" t="s">
        <v>144</v>
      </c>
      <c r="C86" s="162">
        <f t="shared" ref="C86:C87" si="28">D86+E86</f>
        <v>9</v>
      </c>
      <c r="D86" s="164">
        <v>9</v>
      </c>
      <c r="E86" s="164"/>
      <c r="F86" s="162">
        <f>G86+H86</f>
        <v>4</v>
      </c>
      <c r="G86" s="165">
        <v>3</v>
      </c>
      <c r="H86" s="163">
        <v>1</v>
      </c>
      <c r="I86" s="189">
        <f t="shared" si="20"/>
        <v>5</v>
      </c>
      <c r="K86" s="252" t="s">
        <v>144</v>
      </c>
      <c r="L86" s="162"/>
      <c r="M86" s="298">
        <f t="shared" si="13"/>
        <v>4.0164227061763655E-4</v>
      </c>
      <c r="N86" s="164"/>
      <c r="O86" s="162"/>
      <c r="P86" s="297">
        <f t="shared" si="23"/>
        <v>2.087246921310791E-4</v>
      </c>
      <c r="Q86" s="293"/>
      <c r="S86" s="264" t="s">
        <v>411</v>
      </c>
      <c r="T86" s="166">
        <v>8</v>
      </c>
      <c r="U86" s="168">
        <v>6</v>
      </c>
      <c r="V86" s="168">
        <v>2</v>
      </c>
      <c r="W86" s="162">
        <v>5</v>
      </c>
      <c r="X86" s="165">
        <v>4</v>
      </c>
      <c r="Y86" s="163">
        <v>1</v>
      </c>
      <c r="Z86" s="152">
        <f>T86-W86</f>
        <v>3</v>
      </c>
    </row>
    <row r="87" spans="2:26" x14ac:dyDescent="0.2">
      <c r="B87" s="262" t="s">
        <v>411</v>
      </c>
      <c r="C87" s="162">
        <f t="shared" si="28"/>
        <v>4</v>
      </c>
      <c r="D87" s="167">
        <v>4</v>
      </c>
      <c r="E87" s="164"/>
      <c r="F87" s="162">
        <f t="shared" ref="F87" si="29">G87+H87</f>
        <v>9</v>
      </c>
      <c r="G87" s="167">
        <v>8</v>
      </c>
      <c r="H87" s="163">
        <v>1</v>
      </c>
      <c r="I87" s="254">
        <f t="shared" si="20"/>
        <v>-5</v>
      </c>
      <c r="K87" s="262" t="s">
        <v>411</v>
      </c>
      <c r="L87" s="162"/>
      <c r="M87" s="298">
        <f t="shared" si="13"/>
        <v>1.785076758300607E-4</v>
      </c>
      <c r="N87" s="164"/>
      <c r="O87" s="162"/>
      <c r="P87" s="297">
        <f t="shared" si="23"/>
        <v>5.56599179016211E-4</v>
      </c>
      <c r="Q87" s="293"/>
      <c r="S87" s="175" t="s">
        <v>380</v>
      </c>
      <c r="T87" s="156">
        <v>25</v>
      </c>
      <c r="U87" s="157">
        <v>21</v>
      </c>
      <c r="V87" s="157">
        <v>4</v>
      </c>
      <c r="W87" s="156">
        <v>19</v>
      </c>
      <c r="X87" s="158">
        <v>15</v>
      </c>
      <c r="Y87" s="156">
        <v>4</v>
      </c>
      <c r="Z87" s="153">
        <f t="shared" si="24"/>
        <v>6</v>
      </c>
    </row>
    <row r="88" spans="2:26" x14ac:dyDescent="0.2">
      <c r="B88" s="265" t="s">
        <v>415</v>
      </c>
      <c r="C88" s="266">
        <f>D88+E88</f>
        <v>41</v>
      </c>
      <c r="D88" s="267">
        <v>41</v>
      </c>
      <c r="E88" s="265">
        <v>0</v>
      </c>
      <c r="F88" s="266">
        <f>G88+H88</f>
        <v>76</v>
      </c>
      <c r="G88" s="265">
        <v>62</v>
      </c>
      <c r="H88" s="268">
        <v>14</v>
      </c>
      <c r="I88" s="269">
        <f t="shared" si="20"/>
        <v>-35</v>
      </c>
      <c r="K88" s="265" t="s">
        <v>415</v>
      </c>
      <c r="L88" s="266"/>
      <c r="M88" s="298">
        <f t="shared" si="13"/>
        <v>1.829703677258122E-3</v>
      </c>
      <c r="N88" s="265"/>
      <c r="O88" s="266"/>
      <c r="P88" s="297">
        <f t="shared" si="23"/>
        <v>4.3136436373756347E-3</v>
      </c>
      <c r="Q88" s="265"/>
      <c r="S88" s="252" t="s">
        <v>144</v>
      </c>
      <c r="T88" s="162">
        <v>13</v>
      </c>
      <c r="U88" s="164">
        <v>12</v>
      </c>
      <c r="V88" s="164">
        <v>1</v>
      </c>
      <c r="W88" s="162">
        <v>10</v>
      </c>
      <c r="X88" s="165">
        <v>7</v>
      </c>
      <c r="Y88" s="163">
        <v>3</v>
      </c>
      <c r="Z88" s="186">
        <f t="shared" si="24"/>
        <v>3</v>
      </c>
    </row>
    <row r="89" spans="2:26" x14ac:dyDescent="0.2">
      <c r="I89" s="73" t="s">
        <v>357</v>
      </c>
      <c r="S89" s="262" t="s">
        <v>411</v>
      </c>
      <c r="T89" s="162">
        <v>12</v>
      </c>
      <c r="U89" s="167">
        <v>9</v>
      </c>
      <c r="V89" s="164">
        <v>3</v>
      </c>
      <c r="W89" s="162">
        <v>9</v>
      </c>
      <c r="X89" s="167">
        <v>8</v>
      </c>
      <c r="Y89" s="163">
        <v>1</v>
      </c>
      <c r="Z89" s="152">
        <f t="shared" si="24"/>
        <v>3</v>
      </c>
    </row>
    <row r="90" spans="2:26" x14ac:dyDescent="0.2">
      <c r="B90" s="208" t="s">
        <v>41</v>
      </c>
      <c r="F90" s="226"/>
      <c r="G90" s="226"/>
      <c r="H90" s="226"/>
      <c r="I90" s="226"/>
      <c r="S90" s="74" t="s">
        <v>415</v>
      </c>
      <c r="T90" s="169">
        <v>112</v>
      </c>
      <c r="U90" s="170">
        <v>110</v>
      </c>
      <c r="V90" s="75">
        <v>2</v>
      </c>
      <c r="W90" s="169">
        <v>230</v>
      </c>
      <c r="X90" s="75">
        <v>194</v>
      </c>
      <c r="Y90" s="173">
        <v>36</v>
      </c>
      <c r="Z90" s="190">
        <f>T90-W90</f>
        <v>-118</v>
      </c>
    </row>
    <row r="91" spans="2:26" x14ac:dyDescent="0.2">
      <c r="E91" s="341"/>
      <c r="F91" s="341"/>
      <c r="G91" s="341"/>
      <c r="H91" s="341"/>
      <c r="I91" s="341"/>
      <c r="Z91" s="73" t="s">
        <v>357</v>
      </c>
    </row>
    <row r="92" spans="2:26" x14ac:dyDescent="0.2">
      <c r="S92" s="208" t="s">
        <v>41</v>
      </c>
      <c r="W92" s="226"/>
      <c r="X92" s="226"/>
      <c r="Y92" s="226"/>
      <c r="Z92" s="226"/>
    </row>
    <row r="93" spans="2:26" x14ac:dyDescent="0.2">
      <c r="V93" s="341"/>
      <c r="W93" s="341"/>
      <c r="X93" s="341"/>
      <c r="Y93" s="341"/>
      <c r="Z93" s="341"/>
    </row>
  </sheetData>
  <mergeCells count="13">
    <mergeCell ref="W3:Y3"/>
    <mergeCell ref="Z3:Z4"/>
    <mergeCell ref="E91:I91"/>
    <mergeCell ref="V93:Z93"/>
    <mergeCell ref="B3:B4"/>
    <mergeCell ref="C3:E3"/>
    <mergeCell ref="F3:H3"/>
    <mergeCell ref="I3:I4"/>
    <mergeCell ref="S3:S4"/>
    <mergeCell ref="T3:V3"/>
    <mergeCell ref="K3:K4"/>
    <mergeCell ref="L3:N3"/>
    <mergeCell ref="O3:Q3"/>
  </mergeCells>
  <phoneticPr fontId="25"/>
  <pageMargins left="0.78740157480314965" right="0.78740157480314965" top="0.78740157480314965" bottom="0.39370078740157483" header="0.51181102362204722" footer="0.39370078740157483"/>
  <pageSetup paperSize="9" firstPageNumber="0" orientation="portrait" r:id="rId1"/>
  <headerFooter alignWithMargins="0"/>
  <rowBreaks count="1" manualBreakCount="1">
    <brk id="45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56"/>
  <sheetViews>
    <sheetView zoomScale="80" zoomScaleNormal="80" workbookViewId="0">
      <selection activeCell="H54" sqref="H54"/>
    </sheetView>
  </sheetViews>
  <sheetFormatPr defaultRowHeight="13" x14ac:dyDescent="0.2"/>
  <cols>
    <col min="1" max="1" width="3.6328125" customWidth="1"/>
    <col min="2" max="2" width="12.81640625" customWidth="1"/>
    <col min="3" max="6" width="7.1796875" customWidth="1"/>
    <col min="7" max="7" width="12.6328125" customWidth="1"/>
    <col min="8" max="11" width="7.08984375" customWidth="1"/>
    <col min="13" max="16" width="7.08984375" customWidth="1"/>
  </cols>
  <sheetData>
    <row r="1" spans="2:16" s="30" customFormat="1" x14ac:dyDescent="0.2">
      <c r="B1" s="32" t="s">
        <v>331</v>
      </c>
    </row>
    <row r="2" spans="2:16" s="30" customFormat="1" x14ac:dyDescent="0.2">
      <c r="K2" s="3" t="s">
        <v>422</v>
      </c>
      <c r="P2" s="3"/>
    </row>
    <row r="3" spans="2:16" s="1" customFormat="1" x14ac:dyDescent="0.2">
      <c r="B3" s="76" t="s">
        <v>359</v>
      </c>
      <c r="C3" s="76" t="s">
        <v>360</v>
      </c>
      <c r="D3" s="76" t="s">
        <v>361</v>
      </c>
      <c r="E3" s="76" t="s">
        <v>362</v>
      </c>
      <c r="F3" s="58" t="s">
        <v>363</v>
      </c>
      <c r="G3" s="76" t="s">
        <v>359</v>
      </c>
      <c r="H3" s="57" t="s">
        <v>360</v>
      </c>
      <c r="I3" s="76" t="s">
        <v>361</v>
      </c>
      <c r="J3" s="76" t="s">
        <v>362</v>
      </c>
      <c r="K3" s="59" t="s">
        <v>363</v>
      </c>
    </row>
    <row r="4" spans="2:16" s="30" customFormat="1" x14ac:dyDescent="0.2">
      <c r="B4" s="77" t="s">
        <v>70</v>
      </c>
      <c r="C4" s="78">
        <v>1616</v>
      </c>
      <c r="D4" s="79">
        <v>831</v>
      </c>
      <c r="E4" s="80">
        <v>785</v>
      </c>
      <c r="F4" s="78">
        <v>705</v>
      </c>
      <c r="G4" s="77" t="s">
        <v>226</v>
      </c>
      <c r="H4" s="78">
        <v>1523</v>
      </c>
      <c r="I4" s="80">
        <v>717</v>
      </c>
      <c r="J4" s="80">
        <v>806</v>
      </c>
      <c r="K4" s="81">
        <v>696</v>
      </c>
    </row>
    <row r="5" spans="2:16" s="30" customFormat="1" x14ac:dyDescent="0.2">
      <c r="B5" s="68" t="s">
        <v>135</v>
      </c>
      <c r="C5" s="82">
        <v>2176</v>
      </c>
      <c r="D5" s="83">
        <v>1053</v>
      </c>
      <c r="E5" s="83">
        <v>1123</v>
      </c>
      <c r="F5" s="82">
        <v>1022</v>
      </c>
      <c r="G5" s="68" t="s">
        <v>130</v>
      </c>
      <c r="H5" s="82">
        <v>2331</v>
      </c>
      <c r="I5" s="83">
        <v>1110</v>
      </c>
      <c r="J5" s="83">
        <v>1221</v>
      </c>
      <c r="K5" s="84">
        <v>1034</v>
      </c>
    </row>
    <row r="6" spans="2:16" s="30" customFormat="1" x14ac:dyDescent="0.2">
      <c r="B6" s="68" t="s">
        <v>215</v>
      </c>
      <c r="C6" s="78">
        <v>259</v>
      </c>
      <c r="D6" s="80">
        <v>113</v>
      </c>
      <c r="E6" s="80">
        <v>146</v>
      </c>
      <c r="F6" s="78">
        <v>144</v>
      </c>
      <c r="G6" s="68" t="s">
        <v>51</v>
      </c>
      <c r="H6" s="78">
        <v>2499</v>
      </c>
      <c r="I6" s="80">
        <v>1230</v>
      </c>
      <c r="J6" s="80">
        <v>1269</v>
      </c>
      <c r="K6" s="81">
        <v>1134</v>
      </c>
    </row>
    <row r="7" spans="2:16" s="30" customFormat="1" x14ac:dyDescent="0.2">
      <c r="B7" s="68" t="s">
        <v>277</v>
      </c>
      <c r="C7" s="78">
        <v>66</v>
      </c>
      <c r="D7" s="80">
        <v>33</v>
      </c>
      <c r="E7" s="80">
        <v>33</v>
      </c>
      <c r="F7" s="78">
        <v>32</v>
      </c>
      <c r="G7" s="68" t="s">
        <v>223</v>
      </c>
      <c r="H7" s="78">
        <v>41</v>
      </c>
      <c r="I7" s="80">
        <v>20</v>
      </c>
      <c r="J7" s="80">
        <v>21</v>
      </c>
      <c r="K7" s="81">
        <v>20</v>
      </c>
    </row>
    <row r="8" spans="2:16" s="30" customFormat="1" x14ac:dyDescent="0.2">
      <c r="B8" s="68" t="s">
        <v>201</v>
      </c>
      <c r="C8" s="78">
        <v>281</v>
      </c>
      <c r="D8" s="80">
        <v>128</v>
      </c>
      <c r="E8" s="80">
        <v>153</v>
      </c>
      <c r="F8" s="78">
        <v>139</v>
      </c>
      <c r="G8" s="68" t="s">
        <v>152</v>
      </c>
      <c r="H8" s="85">
        <v>2</v>
      </c>
      <c r="I8" s="86">
        <v>1</v>
      </c>
      <c r="J8" s="86">
        <v>1</v>
      </c>
      <c r="K8" s="87">
        <v>1</v>
      </c>
    </row>
    <row r="9" spans="2:16" s="30" customFormat="1" x14ac:dyDescent="0.2">
      <c r="B9" s="68" t="s">
        <v>10</v>
      </c>
      <c r="C9" s="78">
        <v>2257</v>
      </c>
      <c r="D9" s="80">
        <v>1097</v>
      </c>
      <c r="E9" s="80">
        <v>1160</v>
      </c>
      <c r="F9" s="78">
        <v>1178</v>
      </c>
      <c r="G9" s="68" t="s">
        <v>140</v>
      </c>
      <c r="H9" s="85">
        <v>0</v>
      </c>
      <c r="I9" s="86">
        <v>0</v>
      </c>
      <c r="J9" s="86">
        <v>0</v>
      </c>
      <c r="K9" s="87">
        <v>0</v>
      </c>
    </row>
    <row r="10" spans="2:16" s="30" customFormat="1" x14ac:dyDescent="0.2">
      <c r="B10" s="68" t="s">
        <v>133</v>
      </c>
      <c r="C10" s="78">
        <v>2421</v>
      </c>
      <c r="D10" s="80">
        <v>1176</v>
      </c>
      <c r="E10" s="80">
        <v>1245</v>
      </c>
      <c r="F10" s="78">
        <v>1225</v>
      </c>
      <c r="G10" s="68" t="s">
        <v>189</v>
      </c>
      <c r="H10" s="78">
        <v>3</v>
      </c>
      <c r="I10" s="80">
        <v>1</v>
      </c>
      <c r="J10" s="80">
        <v>2</v>
      </c>
      <c r="K10" s="81">
        <v>1</v>
      </c>
    </row>
    <row r="11" spans="2:16" s="30" customFormat="1" x14ac:dyDescent="0.2">
      <c r="B11" s="68" t="s">
        <v>192</v>
      </c>
      <c r="C11" s="78">
        <v>1022</v>
      </c>
      <c r="D11" s="80">
        <v>520</v>
      </c>
      <c r="E11" s="80">
        <v>502</v>
      </c>
      <c r="F11" s="78">
        <v>508</v>
      </c>
      <c r="G11" s="68" t="s">
        <v>0</v>
      </c>
      <c r="H11" s="88">
        <v>374</v>
      </c>
      <c r="I11" s="89">
        <v>154</v>
      </c>
      <c r="J11" s="89">
        <v>220</v>
      </c>
      <c r="K11" s="90">
        <v>231</v>
      </c>
    </row>
    <row r="12" spans="2:16" s="30" customFormat="1" x14ac:dyDescent="0.2">
      <c r="B12" s="68" t="s">
        <v>247</v>
      </c>
      <c r="C12" s="78">
        <v>238</v>
      </c>
      <c r="D12" s="80">
        <v>126</v>
      </c>
      <c r="E12" s="80">
        <v>112</v>
      </c>
      <c r="F12" s="78">
        <v>129</v>
      </c>
      <c r="G12" s="91" t="s">
        <v>368</v>
      </c>
      <c r="H12" s="92">
        <f>SUM(H4:H11)</f>
        <v>6773</v>
      </c>
      <c r="I12" s="92">
        <f t="shared" ref="I12:K12" si="0">SUM(I4:I11)</f>
        <v>3233</v>
      </c>
      <c r="J12" s="92">
        <f t="shared" si="0"/>
        <v>3540</v>
      </c>
      <c r="K12" s="93">
        <f t="shared" si="0"/>
        <v>3117</v>
      </c>
    </row>
    <row r="13" spans="2:16" s="30" customFormat="1" x14ac:dyDescent="0.2">
      <c r="B13" s="68" t="s">
        <v>282</v>
      </c>
      <c r="C13" s="78">
        <v>495</v>
      </c>
      <c r="D13" s="80">
        <v>238</v>
      </c>
      <c r="E13" s="80">
        <v>257</v>
      </c>
      <c r="F13" s="78">
        <v>254</v>
      </c>
      <c r="G13" s="68" t="s">
        <v>306</v>
      </c>
      <c r="H13" s="82">
        <v>561</v>
      </c>
      <c r="I13" s="83">
        <v>296</v>
      </c>
      <c r="J13" s="83">
        <v>265</v>
      </c>
      <c r="K13" s="84">
        <v>332</v>
      </c>
    </row>
    <row r="14" spans="2:16" s="30" customFormat="1" x14ac:dyDescent="0.2">
      <c r="B14" s="68" t="s">
        <v>75</v>
      </c>
      <c r="C14" s="78">
        <v>65</v>
      </c>
      <c r="D14" s="80">
        <v>25</v>
      </c>
      <c r="E14" s="80">
        <v>40</v>
      </c>
      <c r="F14" s="78">
        <v>32</v>
      </c>
      <c r="G14" s="68" t="s">
        <v>352</v>
      </c>
      <c r="H14" s="78">
        <v>249</v>
      </c>
      <c r="I14" s="80">
        <v>121</v>
      </c>
      <c r="J14" s="80">
        <v>128</v>
      </c>
      <c r="K14" s="81">
        <v>98</v>
      </c>
    </row>
    <row r="15" spans="2:16" s="30" customFormat="1" x14ac:dyDescent="0.2">
      <c r="B15" s="68" t="s">
        <v>22</v>
      </c>
      <c r="C15" s="78">
        <v>281</v>
      </c>
      <c r="D15" s="80">
        <v>147</v>
      </c>
      <c r="E15" s="80">
        <v>134</v>
      </c>
      <c r="F15" s="78">
        <v>144</v>
      </c>
      <c r="G15" s="68" t="s">
        <v>183</v>
      </c>
      <c r="H15" s="78">
        <v>2464</v>
      </c>
      <c r="I15" s="80">
        <v>1230</v>
      </c>
      <c r="J15" s="80">
        <v>1234</v>
      </c>
      <c r="K15" s="81">
        <v>1111</v>
      </c>
    </row>
    <row r="16" spans="2:16" s="30" customFormat="1" x14ac:dyDescent="0.2">
      <c r="B16" s="68" t="s">
        <v>86</v>
      </c>
      <c r="C16" s="78">
        <v>58</v>
      </c>
      <c r="D16" s="80">
        <v>23</v>
      </c>
      <c r="E16" s="80">
        <v>35</v>
      </c>
      <c r="F16" s="78">
        <v>32</v>
      </c>
      <c r="G16" s="68" t="s">
        <v>62</v>
      </c>
      <c r="H16" s="78">
        <v>156</v>
      </c>
      <c r="I16" s="80">
        <v>77</v>
      </c>
      <c r="J16" s="80">
        <v>79</v>
      </c>
      <c r="K16" s="81">
        <v>63</v>
      </c>
    </row>
    <row r="17" spans="2:11" s="30" customFormat="1" x14ac:dyDescent="0.2">
      <c r="B17" s="68" t="s">
        <v>221</v>
      </c>
      <c r="C17" s="78">
        <v>246</v>
      </c>
      <c r="D17" s="80">
        <v>98</v>
      </c>
      <c r="E17" s="80">
        <v>148</v>
      </c>
      <c r="F17" s="78">
        <v>121</v>
      </c>
      <c r="G17" s="68" t="s">
        <v>234</v>
      </c>
      <c r="H17" s="78">
        <v>325</v>
      </c>
      <c r="I17" s="80">
        <v>145</v>
      </c>
      <c r="J17" s="80">
        <v>180</v>
      </c>
      <c r="K17" s="81">
        <v>137</v>
      </c>
    </row>
    <row r="18" spans="2:11" s="30" customFormat="1" x14ac:dyDescent="0.2">
      <c r="B18" s="68" t="s">
        <v>225</v>
      </c>
      <c r="C18" s="78">
        <v>149</v>
      </c>
      <c r="D18" s="80">
        <v>71</v>
      </c>
      <c r="E18" s="80">
        <v>78</v>
      </c>
      <c r="F18" s="78">
        <v>66</v>
      </c>
      <c r="G18" s="68" t="s">
        <v>176</v>
      </c>
      <c r="H18" s="78">
        <v>1462</v>
      </c>
      <c r="I18" s="80">
        <v>712</v>
      </c>
      <c r="J18" s="80">
        <v>750</v>
      </c>
      <c r="K18" s="81">
        <v>677</v>
      </c>
    </row>
    <row r="19" spans="2:11" s="30" customFormat="1" x14ac:dyDescent="0.2">
      <c r="B19" s="68" t="s">
        <v>294</v>
      </c>
      <c r="C19" s="78">
        <v>77</v>
      </c>
      <c r="D19" s="80">
        <v>35</v>
      </c>
      <c r="E19" s="80">
        <v>42</v>
      </c>
      <c r="F19" s="78">
        <v>58</v>
      </c>
      <c r="G19" s="68" t="s">
        <v>26</v>
      </c>
      <c r="H19" s="78">
        <v>719</v>
      </c>
      <c r="I19" s="80">
        <v>359</v>
      </c>
      <c r="J19" s="80">
        <v>360</v>
      </c>
      <c r="K19" s="81">
        <v>337</v>
      </c>
    </row>
    <row r="20" spans="2:11" s="30" customFormat="1" x14ac:dyDescent="0.2">
      <c r="B20" s="91" t="s">
        <v>364</v>
      </c>
      <c r="C20" s="92">
        <f>SUM(C4:C19)</f>
        <v>11707</v>
      </c>
      <c r="D20" s="92">
        <f>SUM(D4:D19)</f>
        <v>5714</v>
      </c>
      <c r="E20" s="92">
        <f>SUM(E4:E19)</f>
        <v>5993</v>
      </c>
      <c r="F20" s="92">
        <f>SUM(F4:F19)</f>
        <v>5789</v>
      </c>
      <c r="G20" s="68" t="s">
        <v>244</v>
      </c>
      <c r="H20" s="78">
        <v>282</v>
      </c>
      <c r="I20" s="80">
        <v>132</v>
      </c>
      <c r="J20" s="80">
        <v>150</v>
      </c>
      <c r="K20" s="81">
        <v>114</v>
      </c>
    </row>
    <row r="21" spans="2:11" s="30" customFormat="1" x14ac:dyDescent="0.2">
      <c r="B21" s="68" t="s">
        <v>329</v>
      </c>
      <c r="C21" s="94">
        <v>431</v>
      </c>
      <c r="D21" s="79">
        <v>208</v>
      </c>
      <c r="E21" s="79">
        <v>223</v>
      </c>
      <c r="F21" s="94">
        <v>212</v>
      </c>
      <c r="G21" s="68" t="s">
        <v>327</v>
      </c>
      <c r="H21" s="78">
        <v>820</v>
      </c>
      <c r="I21" s="80">
        <v>379</v>
      </c>
      <c r="J21" s="80">
        <v>441</v>
      </c>
      <c r="K21" s="81">
        <v>435</v>
      </c>
    </row>
    <row r="22" spans="2:11" s="30" customFormat="1" x14ac:dyDescent="0.2">
      <c r="B22" s="68" t="s">
        <v>173</v>
      </c>
      <c r="C22" s="78">
        <v>1071</v>
      </c>
      <c r="D22" s="80">
        <v>510</v>
      </c>
      <c r="E22" s="80">
        <v>561</v>
      </c>
      <c r="F22" s="78">
        <v>543</v>
      </c>
      <c r="G22" s="68" t="s">
        <v>302</v>
      </c>
      <c r="H22" s="88">
        <v>522</v>
      </c>
      <c r="I22" s="89">
        <v>263</v>
      </c>
      <c r="J22" s="89">
        <v>259</v>
      </c>
      <c r="K22" s="90">
        <v>269</v>
      </c>
    </row>
    <row r="23" spans="2:11" s="30" customFormat="1" x14ac:dyDescent="0.2">
      <c r="B23" s="68" t="s">
        <v>288</v>
      </c>
      <c r="C23" s="78">
        <v>128</v>
      </c>
      <c r="D23" s="80">
        <v>69</v>
      </c>
      <c r="E23" s="80">
        <v>59</v>
      </c>
      <c r="F23" s="78">
        <v>60</v>
      </c>
      <c r="G23" s="91" t="s">
        <v>369</v>
      </c>
      <c r="H23" s="92">
        <f>SUM(H13:H22)</f>
        <v>7560</v>
      </c>
      <c r="I23" s="92">
        <f t="shared" ref="I23:K23" si="1">SUM(I13:I22)</f>
        <v>3714</v>
      </c>
      <c r="J23" s="92">
        <f t="shared" si="1"/>
        <v>3846</v>
      </c>
      <c r="K23" s="93">
        <f t="shared" si="1"/>
        <v>3573</v>
      </c>
    </row>
    <row r="24" spans="2:11" s="30" customFormat="1" x14ac:dyDescent="0.2">
      <c r="B24" s="68" t="s">
        <v>233</v>
      </c>
      <c r="C24" s="82">
        <v>3369</v>
      </c>
      <c r="D24" s="83">
        <v>1629</v>
      </c>
      <c r="E24" s="83">
        <v>1740</v>
      </c>
      <c r="F24" s="82">
        <v>1566</v>
      </c>
      <c r="G24" s="68" t="s">
        <v>124</v>
      </c>
      <c r="H24" s="95">
        <v>409</v>
      </c>
      <c r="I24" s="96">
        <v>190</v>
      </c>
      <c r="J24" s="96">
        <v>219</v>
      </c>
      <c r="K24" s="97">
        <v>188</v>
      </c>
    </row>
    <row r="25" spans="2:11" s="30" customFormat="1" x14ac:dyDescent="0.2">
      <c r="B25" s="68" t="s">
        <v>220</v>
      </c>
      <c r="C25" s="78">
        <v>1266</v>
      </c>
      <c r="D25" s="80">
        <v>635</v>
      </c>
      <c r="E25" s="80">
        <v>631</v>
      </c>
      <c r="F25" s="78">
        <v>581</v>
      </c>
      <c r="G25" s="68" t="s">
        <v>15</v>
      </c>
      <c r="H25" s="98">
        <v>620</v>
      </c>
      <c r="I25" s="83">
        <v>294</v>
      </c>
      <c r="J25" s="83">
        <v>326</v>
      </c>
      <c r="K25" s="84">
        <v>259</v>
      </c>
    </row>
    <row r="26" spans="2:11" s="30" customFormat="1" x14ac:dyDescent="0.2">
      <c r="B26" s="68" t="s">
        <v>95</v>
      </c>
      <c r="C26" s="78">
        <v>752</v>
      </c>
      <c r="D26" s="80">
        <v>369</v>
      </c>
      <c r="E26" s="80">
        <v>383</v>
      </c>
      <c r="F26" s="78">
        <v>368</v>
      </c>
      <c r="G26" s="68" t="s">
        <v>211</v>
      </c>
      <c r="H26" s="98">
        <v>526</v>
      </c>
      <c r="I26" s="83">
        <v>255</v>
      </c>
      <c r="J26" s="83">
        <v>271</v>
      </c>
      <c r="K26" s="84">
        <v>255</v>
      </c>
    </row>
    <row r="27" spans="2:11" s="30" customFormat="1" x14ac:dyDescent="0.2">
      <c r="B27" s="68" t="s">
        <v>320</v>
      </c>
      <c r="C27" s="78">
        <v>1313</v>
      </c>
      <c r="D27" s="80">
        <v>629</v>
      </c>
      <c r="E27" s="80">
        <v>684</v>
      </c>
      <c r="F27" s="78">
        <v>598</v>
      </c>
      <c r="G27" s="68" t="s">
        <v>343</v>
      </c>
      <c r="H27" s="98">
        <v>757</v>
      </c>
      <c r="I27" s="83">
        <v>376</v>
      </c>
      <c r="J27" s="83">
        <v>381</v>
      </c>
      <c r="K27" s="84">
        <v>311</v>
      </c>
    </row>
    <row r="28" spans="2:11" s="30" customFormat="1" x14ac:dyDescent="0.2">
      <c r="B28" s="68" t="s">
        <v>67</v>
      </c>
      <c r="C28" s="78">
        <v>418</v>
      </c>
      <c r="D28" s="80">
        <v>196</v>
      </c>
      <c r="E28" s="80">
        <v>222</v>
      </c>
      <c r="F28" s="78">
        <v>198</v>
      </c>
      <c r="G28" s="68" t="s">
        <v>268</v>
      </c>
      <c r="H28" s="98">
        <v>589</v>
      </c>
      <c r="I28" s="83">
        <v>276</v>
      </c>
      <c r="J28" s="83">
        <v>313</v>
      </c>
      <c r="K28" s="84">
        <v>263</v>
      </c>
    </row>
    <row r="29" spans="2:11" s="30" customFormat="1" x14ac:dyDescent="0.2">
      <c r="B29" s="68" t="s">
        <v>335</v>
      </c>
      <c r="C29" s="78">
        <v>976</v>
      </c>
      <c r="D29" s="80">
        <v>424</v>
      </c>
      <c r="E29" s="80">
        <v>552</v>
      </c>
      <c r="F29" s="78">
        <v>475</v>
      </c>
      <c r="G29" s="68" t="s">
        <v>116</v>
      </c>
      <c r="H29" s="98">
        <v>737</v>
      </c>
      <c r="I29" s="83">
        <v>381</v>
      </c>
      <c r="J29" s="83">
        <v>356</v>
      </c>
      <c r="K29" s="84">
        <v>400</v>
      </c>
    </row>
    <row r="30" spans="2:11" s="30" customFormat="1" x14ac:dyDescent="0.2">
      <c r="B30" s="68" t="s">
        <v>119</v>
      </c>
      <c r="C30" s="78">
        <v>3320</v>
      </c>
      <c r="D30" s="80">
        <v>1615</v>
      </c>
      <c r="E30" s="80">
        <v>1705</v>
      </c>
      <c r="F30" s="78">
        <v>1591</v>
      </c>
      <c r="G30" s="68" t="s">
        <v>98</v>
      </c>
      <c r="H30" s="99">
        <v>289</v>
      </c>
      <c r="I30" s="80">
        <v>138</v>
      </c>
      <c r="J30" s="80">
        <v>151</v>
      </c>
      <c r="K30" s="81">
        <v>127</v>
      </c>
    </row>
    <row r="31" spans="2:11" s="30" customFormat="1" x14ac:dyDescent="0.2">
      <c r="B31" s="91" t="s">
        <v>365</v>
      </c>
      <c r="C31" s="92">
        <f>SUM(C21:C30)</f>
        <v>13044</v>
      </c>
      <c r="D31" s="92">
        <f t="shared" ref="D31:F31" si="2">SUM(D21:D30)</f>
        <v>6284</v>
      </c>
      <c r="E31" s="92">
        <f t="shared" si="2"/>
        <v>6760</v>
      </c>
      <c r="F31" s="92">
        <f t="shared" si="2"/>
        <v>6192</v>
      </c>
      <c r="G31" s="68" t="s">
        <v>289</v>
      </c>
      <c r="H31" s="99">
        <v>1457</v>
      </c>
      <c r="I31" s="80">
        <v>687</v>
      </c>
      <c r="J31" s="80">
        <v>770</v>
      </c>
      <c r="K31" s="81">
        <v>732</v>
      </c>
    </row>
    <row r="32" spans="2:11" s="30" customFormat="1" x14ac:dyDescent="0.2">
      <c r="B32" s="68" t="s">
        <v>287</v>
      </c>
      <c r="C32" s="94">
        <v>351</v>
      </c>
      <c r="D32" s="79">
        <v>173</v>
      </c>
      <c r="E32" s="79">
        <v>178</v>
      </c>
      <c r="F32" s="94">
        <v>176</v>
      </c>
      <c r="G32" s="68" t="s">
        <v>334</v>
      </c>
      <c r="H32" s="99">
        <v>258</v>
      </c>
      <c r="I32" s="80">
        <v>122</v>
      </c>
      <c r="J32" s="80">
        <v>136</v>
      </c>
      <c r="K32" s="81">
        <v>103</v>
      </c>
    </row>
    <row r="33" spans="2:11" s="30" customFormat="1" x14ac:dyDescent="0.2">
      <c r="B33" s="68" t="s">
        <v>114</v>
      </c>
      <c r="C33" s="82">
        <v>307</v>
      </c>
      <c r="D33" s="83">
        <v>150</v>
      </c>
      <c r="E33" s="83">
        <v>157</v>
      </c>
      <c r="F33" s="82">
        <v>149</v>
      </c>
      <c r="G33" s="68" t="s">
        <v>71</v>
      </c>
      <c r="H33" s="99">
        <v>182</v>
      </c>
      <c r="I33" s="80">
        <v>87</v>
      </c>
      <c r="J33" s="80">
        <v>95</v>
      </c>
      <c r="K33" s="81">
        <v>81</v>
      </c>
    </row>
    <row r="34" spans="2:11" s="30" customFormat="1" x14ac:dyDescent="0.2">
      <c r="B34" s="68" t="s">
        <v>64</v>
      </c>
      <c r="C34" s="78">
        <v>136</v>
      </c>
      <c r="D34" s="80">
        <v>69</v>
      </c>
      <c r="E34" s="80">
        <v>67</v>
      </c>
      <c r="F34" s="78">
        <v>55</v>
      </c>
      <c r="G34" s="68" t="s">
        <v>273</v>
      </c>
      <c r="H34" s="99">
        <v>1610</v>
      </c>
      <c r="I34" s="80">
        <v>777</v>
      </c>
      <c r="J34" s="80">
        <v>833</v>
      </c>
      <c r="K34" s="81">
        <v>710</v>
      </c>
    </row>
    <row r="35" spans="2:11" s="30" customFormat="1" x14ac:dyDescent="0.2">
      <c r="B35" s="68" t="s">
        <v>248</v>
      </c>
      <c r="C35" s="78">
        <v>1935</v>
      </c>
      <c r="D35" s="80">
        <v>918</v>
      </c>
      <c r="E35" s="80">
        <v>1017</v>
      </c>
      <c r="F35" s="78">
        <v>993</v>
      </c>
      <c r="G35" s="68" t="s">
        <v>164</v>
      </c>
      <c r="H35" s="99">
        <v>1623</v>
      </c>
      <c r="I35" s="80">
        <v>796</v>
      </c>
      <c r="J35" s="80">
        <v>827</v>
      </c>
      <c r="K35" s="81">
        <v>674</v>
      </c>
    </row>
    <row r="36" spans="2:11" s="30" customFormat="1" x14ac:dyDescent="0.2">
      <c r="B36" s="68" t="s">
        <v>89</v>
      </c>
      <c r="C36" s="78">
        <v>607</v>
      </c>
      <c r="D36" s="80">
        <v>284</v>
      </c>
      <c r="E36" s="80">
        <v>323</v>
      </c>
      <c r="F36" s="78">
        <v>298</v>
      </c>
      <c r="G36" s="68" t="s">
        <v>53</v>
      </c>
      <c r="H36" s="100">
        <v>1201</v>
      </c>
      <c r="I36" s="89">
        <v>569</v>
      </c>
      <c r="J36" s="89">
        <v>632</v>
      </c>
      <c r="K36" s="90">
        <v>560</v>
      </c>
    </row>
    <row r="37" spans="2:11" s="30" customFormat="1" x14ac:dyDescent="0.2">
      <c r="B37" s="68" t="s">
        <v>165</v>
      </c>
      <c r="C37" s="78">
        <v>1554</v>
      </c>
      <c r="D37" s="80">
        <v>760</v>
      </c>
      <c r="E37" s="80">
        <v>794</v>
      </c>
      <c r="F37" s="78">
        <v>731</v>
      </c>
      <c r="G37" s="91" t="s">
        <v>370</v>
      </c>
      <c r="H37" s="92">
        <f>SUM(H24:H36)</f>
        <v>10258</v>
      </c>
      <c r="I37" s="92">
        <f t="shared" ref="I37:K37" si="3">SUM(I24:I36)</f>
        <v>4948</v>
      </c>
      <c r="J37" s="92">
        <f t="shared" si="3"/>
        <v>5310</v>
      </c>
      <c r="K37" s="93">
        <f t="shared" si="3"/>
        <v>4663</v>
      </c>
    </row>
    <row r="38" spans="2:11" s="30" customFormat="1" x14ac:dyDescent="0.2">
      <c r="B38" s="68" t="s">
        <v>32</v>
      </c>
      <c r="C38" s="78">
        <v>569</v>
      </c>
      <c r="D38" s="80">
        <v>278</v>
      </c>
      <c r="E38" s="80">
        <v>291</v>
      </c>
      <c r="F38" s="78">
        <v>247</v>
      </c>
      <c r="G38" s="68" t="s">
        <v>178</v>
      </c>
      <c r="H38" s="95">
        <v>1649</v>
      </c>
      <c r="I38" s="96">
        <v>868</v>
      </c>
      <c r="J38" s="96">
        <v>781</v>
      </c>
      <c r="K38" s="97">
        <v>705</v>
      </c>
    </row>
    <row r="39" spans="2:11" s="30" customFormat="1" x14ac:dyDescent="0.2">
      <c r="B39" s="101" t="s">
        <v>148</v>
      </c>
      <c r="C39" s="180">
        <v>143</v>
      </c>
      <c r="D39" s="180">
        <v>69</v>
      </c>
      <c r="E39" s="180">
        <v>74</v>
      </c>
      <c r="F39" s="181">
        <v>59</v>
      </c>
      <c r="G39" s="68" t="s">
        <v>218</v>
      </c>
      <c r="H39" s="99">
        <v>3436</v>
      </c>
      <c r="I39" s="80">
        <v>1709</v>
      </c>
      <c r="J39" s="80">
        <v>1727</v>
      </c>
      <c r="K39" s="81">
        <v>1652</v>
      </c>
    </row>
    <row r="40" spans="2:11" s="30" customFormat="1" x14ac:dyDescent="0.2">
      <c r="B40" s="68" t="s">
        <v>229</v>
      </c>
      <c r="C40" s="78">
        <v>328</v>
      </c>
      <c r="D40" s="80">
        <v>133</v>
      </c>
      <c r="E40" s="80">
        <v>195</v>
      </c>
      <c r="F40" s="78">
        <v>137</v>
      </c>
      <c r="G40" s="68" t="s">
        <v>48</v>
      </c>
      <c r="H40" s="98">
        <v>294</v>
      </c>
      <c r="I40" s="83">
        <v>155</v>
      </c>
      <c r="J40" s="83">
        <v>139</v>
      </c>
      <c r="K40" s="84">
        <v>216</v>
      </c>
    </row>
    <row r="41" spans="2:11" s="30" customFormat="1" x14ac:dyDescent="0.2">
      <c r="B41" s="68" t="s">
        <v>121</v>
      </c>
      <c r="C41" s="78">
        <v>356</v>
      </c>
      <c r="D41" s="80">
        <v>146</v>
      </c>
      <c r="E41" s="80">
        <v>210</v>
      </c>
      <c r="F41" s="78">
        <v>160</v>
      </c>
      <c r="G41" s="103" t="s">
        <v>325</v>
      </c>
      <c r="H41" s="99">
        <v>52</v>
      </c>
      <c r="I41" s="80">
        <v>26</v>
      </c>
      <c r="J41" s="80">
        <v>26</v>
      </c>
      <c r="K41" s="81">
        <v>23</v>
      </c>
    </row>
    <row r="42" spans="2:11" s="30" customFormat="1" x14ac:dyDescent="0.2">
      <c r="B42" s="91" t="s">
        <v>366</v>
      </c>
      <c r="C42" s="104">
        <f>SUM(C32:C41)</f>
        <v>6286</v>
      </c>
      <c r="D42" s="104">
        <f t="shared" ref="D42:F42" si="4">SUM(D32:D41)</f>
        <v>2980</v>
      </c>
      <c r="E42" s="104">
        <f t="shared" si="4"/>
        <v>3306</v>
      </c>
      <c r="F42" s="104">
        <f t="shared" si="4"/>
        <v>3005</v>
      </c>
      <c r="G42" s="68" t="s">
        <v>113</v>
      </c>
      <c r="H42" s="99">
        <v>2292</v>
      </c>
      <c r="I42" s="80">
        <v>1098</v>
      </c>
      <c r="J42" s="80">
        <v>1194</v>
      </c>
      <c r="K42" s="81">
        <v>979</v>
      </c>
    </row>
    <row r="43" spans="2:11" s="30" customFormat="1" x14ac:dyDescent="0.2">
      <c r="B43" s="68" t="s">
        <v>193</v>
      </c>
      <c r="C43" s="78">
        <v>99</v>
      </c>
      <c r="D43" s="80">
        <v>40</v>
      </c>
      <c r="E43" s="80">
        <v>59</v>
      </c>
      <c r="F43" s="78">
        <v>43</v>
      </c>
      <c r="G43" s="68" t="s">
        <v>99</v>
      </c>
      <c r="H43" s="99">
        <v>251</v>
      </c>
      <c r="I43" s="80">
        <v>104</v>
      </c>
      <c r="J43" s="80">
        <v>147</v>
      </c>
      <c r="K43" s="81">
        <v>128</v>
      </c>
    </row>
    <row r="44" spans="2:11" s="30" customFormat="1" x14ac:dyDescent="0.2">
      <c r="B44" s="68" t="s">
        <v>260</v>
      </c>
      <c r="C44" s="78">
        <v>222</v>
      </c>
      <c r="D44" s="80">
        <v>102</v>
      </c>
      <c r="E44" s="80">
        <v>120</v>
      </c>
      <c r="F44" s="78">
        <v>109</v>
      </c>
      <c r="G44" s="68" t="s">
        <v>237</v>
      </c>
      <c r="H44" s="99">
        <v>858</v>
      </c>
      <c r="I44" s="80">
        <v>420</v>
      </c>
      <c r="J44" s="80">
        <v>438</v>
      </c>
      <c r="K44" s="81">
        <v>374</v>
      </c>
    </row>
    <row r="45" spans="2:11" s="30" customFormat="1" x14ac:dyDescent="0.2">
      <c r="B45" s="68" t="s">
        <v>191</v>
      </c>
      <c r="C45" s="78">
        <v>1685</v>
      </c>
      <c r="D45" s="80">
        <v>787</v>
      </c>
      <c r="E45" s="80">
        <v>898</v>
      </c>
      <c r="F45" s="78">
        <v>624</v>
      </c>
      <c r="G45" s="68" t="s">
        <v>79</v>
      </c>
      <c r="H45" s="99">
        <v>923</v>
      </c>
      <c r="I45" s="80">
        <v>449</v>
      </c>
      <c r="J45" s="80">
        <v>474</v>
      </c>
      <c r="K45" s="81">
        <v>402</v>
      </c>
    </row>
    <row r="46" spans="2:11" s="30" customFormat="1" x14ac:dyDescent="0.2">
      <c r="B46" s="68" t="s">
        <v>324</v>
      </c>
      <c r="C46" s="78">
        <v>1516</v>
      </c>
      <c r="D46" s="80">
        <v>730</v>
      </c>
      <c r="E46" s="80">
        <v>786</v>
      </c>
      <c r="F46" s="78">
        <v>690</v>
      </c>
      <c r="G46" s="68" t="s">
        <v>123</v>
      </c>
      <c r="H46" s="99">
        <v>1203</v>
      </c>
      <c r="I46" s="80">
        <v>580</v>
      </c>
      <c r="J46" s="80">
        <v>623</v>
      </c>
      <c r="K46" s="81">
        <v>410</v>
      </c>
    </row>
    <row r="47" spans="2:11" s="30" customFormat="1" x14ac:dyDescent="0.2">
      <c r="B47" s="68" t="s">
        <v>328</v>
      </c>
      <c r="C47" s="78">
        <v>0</v>
      </c>
      <c r="D47" s="80">
        <v>0</v>
      </c>
      <c r="E47" s="80">
        <v>0</v>
      </c>
      <c r="F47" s="78">
        <v>0</v>
      </c>
      <c r="G47" s="68" t="s">
        <v>66</v>
      </c>
      <c r="H47" s="99">
        <v>444</v>
      </c>
      <c r="I47" s="80">
        <v>219</v>
      </c>
      <c r="J47" s="80">
        <v>225</v>
      </c>
      <c r="K47" s="81">
        <v>221</v>
      </c>
    </row>
    <row r="48" spans="2:11" s="30" customFormat="1" x14ac:dyDescent="0.2">
      <c r="B48" s="68" t="s">
        <v>253</v>
      </c>
      <c r="C48" s="78">
        <v>1659</v>
      </c>
      <c r="D48" s="80">
        <v>825</v>
      </c>
      <c r="E48" s="80">
        <v>834</v>
      </c>
      <c r="F48" s="78">
        <v>600</v>
      </c>
      <c r="G48" s="68" t="s">
        <v>84</v>
      </c>
      <c r="H48" s="99">
        <v>12</v>
      </c>
      <c r="I48" s="80">
        <v>7</v>
      </c>
      <c r="J48" s="80">
        <v>5</v>
      </c>
      <c r="K48" s="81">
        <v>5</v>
      </c>
    </row>
    <row r="49" spans="2:16" s="30" customFormat="1" x14ac:dyDescent="0.2">
      <c r="B49" s="68" t="s">
        <v>177</v>
      </c>
      <c r="C49" s="78">
        <v>867</v>
      </c>
      <c r="D49" s="80">
        <v>441</v>
      </c>
      <c r="E49" s="80">
        <v>426</v>
      </c>
      <c r="F49" s="78">
        <v>352</v>
      </c>
      <c r="G49" s="68" t="s">
        <v>246</v>
      </c>
      <c r="H49" s="99">
        <v>65</v>
      </c>
      <c r="I49" s="80">
        <v>24</v>
      </c>
      <c r="J49" s="80">
        <v>41</v>
      </c>
      <c r="K49" s="81">
        <v>30</v>
      </c>
    </row>
    <row r="50" spans="2:16" s="30" customFormat="1" x14ac:dyDescent="0.2">
      <c r="B50" s="68" t="s">
        <v>35</v>
      </c>
      <c r="C50" s="78">
        <v>1080</v>
      </c>
      <c r="D50" s="80">
        <v>532</v>
      </c>
      <c r="E50" s="80">
        <v>548</v>
      </c>
      <c r="F50" s="78">
        <v>406</v>
      </c>
      <c r="G50" s="68" t="s">
        <v>203</v>
      </c>
      <c r="H50" s="105">
        <v>71</v>
      </c>
      <c r="I50" s="106">
        <v>32</v>
      </c>
      <c r="J50" s="106">
        <v>39</v>
      </c>
      <c r="K50" s="107">
        <v>34</v>
      </c>
    </row>
    <row r="51" spans="2:16" s="30" customFormat="1" x14ac:dyDescent="0.2">
      <c r="B51" s="68" t="s">
        <v>187</v>
      </c>
      <c r="C51" s="78">
        <v>26</v>
      </c>
      <c r="D51" s="80">
        <v>11</v>
      </c>
      <c r="E51" s="80">
        <v>15</v>
      </c>
      <c r="F51" s="78">
        <v>15</v>
      </c>
      <c r="G51" s="68" t="s">
        <v>271</v>
      </c>
      <c r="H51" s="100">
        <v>86</v>
      </c>
      <c r="I51" s="89">
        <v>49</v>
      </c>
      <c r="J51" s="108">
        <v>37</v>
      </c>
      <c r="K51" s="90">
        <v>32</v>
      </c>
    </row>
    <row r="52" spans="2:16" s="30" customFormat="1" x14ac:dyDescent="0.2">
      <c r="B52" s="68" t="s">
        <v>46</v>
      </c>
      <c r="C52" s="88">
        <v>0</v>
      </c>
      <c r="D52" s="89">
        <v>0</v>
      </c>
      <c r="E52" s="89">
        <v>0</v>
      </c>
      <c r="F52" s="88">
        <v>0</v>
      </c>
      <c r="G52" s="91" t="s">
        <v>371</v>
      </c>
      <c r="H52" s="109">
        <f>SUM(H38:H51)</f>
        <v>11636</v>
      </c>
      <c r="I52" s="109">
        <f t="shared" ref="I52:K52" si="5">SUM(I38:I51)</f>
        <v>5740</v>
      </c>
      <c r="J52" s="109">
        <f t="shared" si="5"/>
        <v>5896</v>
      </c>
      <c r="K52" s="93">
        <f t="shared" si="5"/>
        <v>5211</v>
      </c>
    </row>
    <row r="53" spans="2:16" s="30" customFormat="1" x14ac:dyDescent="0.2">
      <c r="B53" s="209" t="s">
        <v>367</v>
      </c>
      <c r="C53" s="92">
        <f>SUM(C43:C52)</f>
        <v>7154</v>
      </c>
      <c r="D53" s="92">
        <f t="shared" ref="D53:F53" si="6">SUM(D43:D52)</f>
        <v>3468</v>
      </c>
      <c r="E53" s="92">
        <f t="shared" si="6"/>
        <v>3686</v>
      </c>
      <c r="F53" s="92">
        <f t="shared" si="6"/>
        <v>2839</v>
      </c>
      <c r="G53" s="91" t="s">
        <v>372</v>
      </c>
      <c r="H53" s="93">
        <f>C20+C31+C42+C53+H12+H23+H37+H52</f>
        <v>74418</v>
      </c>
      <c r="I53" s="93">
        <f t="shared" ref="I53:K53" si="7">D20+D31+D42+D53+I12+I23+I37+I52</f>
        <v>36081</v>
      </c>
      <c r="J53" s="93">
        <f t="shared" si="7"/>
        <v>38337</v>
      </c>
      <c r="K53" s="93">
        <f t="shared" si="7"/>
        <v>34389</v>
      </c>
    </row>
    <row r="54" spans="2:16" s="30" customFormat="1" x14ac:dyDescent="0.2">
      <c r="G54" s="110" t="s">
        <v>373</v>
      </c>
      <c r="H54" s="179">
        <v>2472</v>
      </c>
      <c r="I54" s="110">
        <v>1239</v>
      </c>
      <c r="J54" s="110">
        <v>1233</v>
      </c>
      <c r="K54" s="35"/>
      <c r="P54" s="3"/>
    </row>
    <row r="55" spans="2:16" s="30" customFormat="1" x14ac:dyDescent="0.2">
      <c r="K55" s="3" t="s">
        <v>382</v>
      </c>
    </row>
    <row r="56" spans="2:16" x14ac:dyDescent="0.2">
      <c r="B56" s="30"/>
      <c r="C56" s="30"/>
      <c r="D56" s="30"/>
      <c r="E56" s="30"/>
      <c r="F56" s="30"/>
    </row>
  </sheetData>
  <phoneticPr fontId="0"/>
  <pageMargins left="0.78740157480314965" right="0.78740157480314965" top="0.78740157480314965" bottom="0.39370078740157483" header="0.51181102362204722" footer="0.39370078740157483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12</vt:i4>
      </vt:variant>
    </vt:vector>
  </HeadingPairs>
  <TitlesOfParts>
    <vt:vector size="22" baseType="lpstr">
      <vt:lpstr>1.人口の推移</vt:lpstr>
      <vt:lpstr>2.人口動態</vt:lpstr>
      <vt:lpstr>3.年齢別人口構成</vt:lpstr>
      <vt:lpstr>4.５歳階級人口構成</vt:lpstr>
      <vt:lpstr>5.人口集中地区人口、面積</vt:lpstr>
      <vt:lpstr>6.常住人口と昼間人口</vt:lpstr>
      <vt:lpstr>7.１５歳以上の就業者・通学者の流入・流出</vt:lpstr>
      <vt:lpstr>8.市町村別１５歳以上の就業者・通学者の流入・流出</vt:lpstr>
      <vt:lpstr>9.公称住所別人口及び世帯数</vt:lpstr>
      <vt:lpstr>10.産業（大分類）別１５歳以上就業人口の推移</vt:lpstr>
      <vt:lpstr>'1.人口の推移'!Print_Area</vt:lpstr>
      <vt:lpstr>'10.産業（大分類）別１５歳以上就業人口の推移'!Print_Area</vt:lpstr>
      <vt:lpstr>'2.人口動態'!Print_Area</vt:lpstr>
      <vt:lpstr>'3.年齢別人口構成'!Print_Area</vt:lpstr>
      <vt:lpstr>'4.５歳階級人口構成'!Print_Area</vt:lpstr>
      <vt:lpstr>'5.人口集中地区人口、面積'!Print_Area</vt:lpstr>
      <vt:lpstr>'6.常住人口と昼間人口'!Print_Area</vt:lpstr>
      <vt:lpstr>'7.１５歳以上の就業者・通学者の流入・流出'!Print_Area</vt:lpstr>
      <vt:lpstr>'8.市町村別１５歳以上の就業者・通学者の流入・流出'!Print_Area</vt:lpstr>
      <vt:lpstr>'9.公称住所別人口及び世帯数'!Print_Area</vt:lpstr>
      <vt:lpstr>'10.産業（大分類）別１５歳以上就業人口の推移'!Print_Titles</vt:lpstr>
      <vt:lpstr>'8.市町村別１５歳以上の就業者・通学者の流入・流出'!Print_Titles</vt:lpstr>
    </vt:vector>
  </TitlesOfParts>
  <Company>FJ-WORK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psuser</dc:creator>
  <cp:lastModifiedBy>jouhou102</cp:lastModifiedBy>
  <cp:lastPrinted>2017-09-28T01:38:44Z</cp:lastPrinted>
  <dcterms:created xsi:type="dcterms:W3CDTF">2004-01-29T04:15:57Z</dcterms:created>
  <dcterms:modified xsi:type="dcterms:W3CDTF">2026-03-13T06:15:45Z</dcterms:modified>
</cp:coreProperties>
</file>