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kanri36\Downloads\"/>
    </mc:Choice>
  </mc:AlternateContent>
  <xr:revisionPtr revIDLastSave="0" documentId="13_ncr:1_{BC174C47-9346-4590-B5E2-E038E9A3FD1E}" xr6:coauthVersionLast="47" xr6:coauthVersionMax="47" xr10:uidLastSave="{00000000-0000-0000-0000-000000000000}"/>
  <workbookProtection workbookAlgorithmName="SHA-512" workbookHashValue="5ufOIy0Y3a54AYd8xpV7Lg5Js2z/Koqo+QB7gefmDbnDOq/YjpL21soMcxWopNQkDGuaYipt7PmbjGdLuIbY9Q==" workbookSaltValue="wVCxwZAFONjXhu3SURKb3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F85" i="4"/>
  <c r="BB10" i="4"/>
  <c r="AT10" i="4"/>
  <c r="AL10" i="4"/>
  <c r="I10" i="4"/>
  <c r="B10" i="4"/>
  <c r="BB8" i="4"/>
  <c r="AT8" i="4"/>
  <c r="AL8" i="4"/>
  <c r="AD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<sst xmlns="http://schemas.openxmlformats.org/spreadsheetml/2006/main" count="228" uniqueCount="113">
  <si>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</si>
  <si>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</si>
  <si>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</si>
  <si>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</si>
  <si>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</si>
  <si>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</si>
  <si>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</si>
  <si>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</si>
  <si>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</si>
  <si>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</si>
  <si>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</si>
  <si>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</si>
  <si>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</si>
  <si>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</si>
  <si>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</si>
  <si>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</si>
  <si>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</si>
  <si>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</si>
  <si>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</si>
  <si>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</si>
  <si>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</si>
  <si>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</si>
  <si>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</si>
  <si>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</si>
  <si>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</si>
  <si>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</si>
  <si>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</si>
  <si>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</si>
  <si>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</si>
  <si>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</si>
  <si>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</si>
  <si>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</si>
  <si>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</si>
  <si>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</si>
  <si>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</si>
  <si>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</si>
  <si>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</si>
  <si>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</si>
  <si>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</si>
  <si>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</si>
  <si>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</si>
  <si>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</si>
  <si>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</si>
  <si>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</si>
  <si>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</si>
  <si>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</si>
  <si>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</si>
  <si>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</si>
  <si>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</si>
  <si>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</si>
  <si>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</si>
  <si>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</si>
  <si>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</si>
  <si>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</si>
  <si>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</si>
  <si>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</si>
  <si>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</si>
  <si>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</si>
  <si>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</si>
  <si>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</si>
  <si>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</si>
  <si>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</si>
  <si>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</si>
  <si>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</si>
  <si>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</si>
  <si>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</si>
  <si>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</si>
  <si>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</si>
  <si>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</si>
  <si>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</si>
  <si>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</si>
  <si>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</si>
  <si>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</si>
  <si>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</si>
  <si>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</si>
  <si>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</si>
  <si>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</si>
  <si>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</si>
  <si>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</si>
  <si>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</si>
  <si>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</si>
  <si>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</si>
  <si>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</si>
  <si>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</si>
  <si>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</si>
  <si>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</si>
  <si>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</si>
  <si>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</si>
  <si>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</si>
  <si>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</si>
  <si>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</si>
  <si>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</si>
  <si>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</si>
  <si>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鳥栖市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</si>
  <si>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</si>
  <si>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</si>
  <si>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</si>
  <si>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</si>
  <si>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</si>
  <si>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</si>
  <si>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</si>
  <si>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</si>
  <si>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</si>
  <si>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</si>
  <si>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</si>
  <si>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</si>
  <si>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</si>
  <si>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</si>
  <si>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</si>
  <si>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</si>
  <si>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現在の水道施設は昭和４０年～５０年代に築造されたものがほとんどで老朽化が進んでいる。さらに、耐震化されていないものもあるため、安定した給水を行っていくために施設の更新が必要である。
　老朽化した水道施設の更新と耐震化及び非常時の対応強化等を図るため、水道ビジョンに基づき水道施設整備事業に取り組んでいる。</t>
    <phoneticPr fontId="4"/>
  </si>
  <si>
    <t>　経営の健全性・効率性に表れているように、現時点では良好な経営状況となっている。
　一方、現在進めている水道施設整備事業は、多額の費用が必要であり水道事業の今後の経営に影響を与えるものである。財源については企業債を見込んでおり、今後も企業債残高は増加していくものと見込んでいる。また、事業費の増加に伴う減価償却費等の固定費の増加が見込まれ、経営状況は厳しいものになっていくものと見込んでいる。
　これまで増加していた人口の伸びがほぼなくなり、将来的には人口は緩やかに減少していくことが見込まれるため、経営戦略等の改定などを通してさらなる経営分析ならびに将来を見据えた事業運営が必要である。</t>
    <phoneticPr fontId="4"/>
  </si>
  <si>
    <t>　経常収支比率及び料金回収率は、類似団体平均値よりも優位であるものの、近年の物価高などによりその割合は低下傾向にある。　
　その他の指標においては全国平均と比較し概ね良好な数値となっており、公営企業として妥当な経営状況となっている。
　企業債残高対給水収益比率が類似団体平均値よりも劣位となっているが、施設の老朽化対策等を推進していることに伴う財源として、企業債を発行したことによるものである。
　老朽化対策については平準化し実施しているものの、今後も多額の費用が必要であり、それに伴い企業債残高も増加していく見込みである。</t>
    <rPh sb="48" eb="50">
      <t>ワリアイ</t>
    </rPh>
    <rPh sb="51" eb="53">
      <t>テイカ</t>
    </rPh>
    <rPh sb="53" eb="55">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</si>
</sst>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0.52</c:v>
                </c:pt>
                <c:pt idx="1">
                  <c:v>0.4</c:v>
                </c:pt>
                <c:pt idx="2">
                  <c:v>0.14000000000000001</c:v>
                </c:pt>
                <c:pt idx="3">
                  <c:v>0.26</c:v>
                </c:pt>
                <c:pt idx="4">
                  <c:v>0.15</c:v>
                </c:pt>
              </c:numCache>
            </c:numRef>
          </c:val>
          <c:extLst>
            <c:ext xmlns:c16="http://schemas.microsoft.com/office/drawing/2014/chart" uri="{C3380CC4-5D6E-409C-BE32-E72D297353CC}">
              <c16:uniqueId val="{00000000-0AD4-4F0D-B924-F4DE8143E63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0AD4-4F0D-B924-F4DE8143E63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54.47</c:v>
                </c:pt>
                <c:pt idx="1">
                  <c:v>55.51</c:v>
                </c:pt>
                <c:pt idx="2">
                  <c:v>56.2</c:v>
                </c:pt>
                <c:pt idx="3">
                  <c:v>55.93</c:v>
                </c:pt>
                <c:pt idx="4">
                  <c:v>55.96</c:v>
                </c:pt>
              </c:numCache>
            </c:numRef>
          </c:val>
          <c:extLst>
            <c:ext xmlns:c16="http://schemas.microsoft.com/office/drawing/2014/chart" uri="{C3380CC4-5D6E-409C-BE32-E72D297353CC}">
              <c16:uniqueId val="{00000000-8476-4704-A0D2-35B1BFC2113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8476-4704-A0D2-35B1BFC2113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94.34</c:v>
                </c:pt>
                <c:pt idx="1">
                  <c:v>93.66</c:v>
                </c:pt>
                <c:pt idx="2">
                  <c:v>93.43</c:v>
                </c:pt>
                <c:pt idx="3">
                  <c:v>93.67</c:v>
                </c:pt>
                <c:pt idx="4">
                  <c:v>94.46</c:v>
                </c:pt>
              </c:numCache>
            </c:numRef>
          </c:val>
          <c:extLst>
            <c:ext xmlns:c16="http://schemas.microsoft.com/office/drawing/2014/chart" uri="{C3380CC4-5D6E-409C-BE32-E72D297353CC}">
              <c16:uniqueId val="{00000000-29A6-4BB7-A931-A5F02E5B4DB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29A6-4BB7-A931-A5F02E5B4DB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132.38999999999999</c:v>
                </c:pt>
                <c:pt idx="1">
                  <c:v>122.39</c:v>
                </c:pt>
                <c:pt idx="2">
                  <c:v>113.75</c:v>
                </c:pt>
                <c:pt idx="3">
                  <c:v>113.36</c:v>
                </c:pt>
                <c:pt idx="4">
                  <c:v>114.99</c:v>
                </c:pt>
              </c:numCache>
            </c:numRef>
          </c:val>
          <c:extLst>
            <c:ext xmlns:c16="http://schemas.microsoft.com/office/drawing/2014/chart" uri="{C3380CC4-5D6E-409C-BE32-E72D297353CC}">
              <c16:uniqueId val="{00000000-AF60-4332-B53A-56E4EBCB894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AF60-4332-B53A-56E4EBCB894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40.5</c:v>
                </c:pt>
                <c:pt idx="1">
                  <c:v>40.97</c:v>
                </c:pt>
                <c:pt idx="2">
                  <c:v>42.71</c:v>
                </c:pt>
                <c:pt idx="3">
                  <c:v>43.09</c:v>
                </c:pt>
                <c:pt idx="4">
                  <c:v>44.77</c:v>
                </c:pt>
              </c:numCache>
            </c:numRef>
          </c:val>
          <c:extLst>
            <c:ext xmlns:c16="http://schemas.microsoft.com/office/drawing/2014/chart" uri="{C3380CC4-5D6E-409C-BE32-E72D297353CC}">
              <c16:uniqueId val="{00000000-D60D-4567-ABC9-F58C8722CE4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D60D-4567-ABC9-F58C8722CE4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5.12</c:v>
                </c:pt>
                <c:pt idx="1">
                  <c:v>5.18</c:v>
                </c:pt>
                <c:pt idx="2">
                  <c:v>5.44</c:v>
                </c:pt>
                <c:pt idx="3">
                  <c:v>5.44</c:v>
                </c:pt>
                <c:pt idx="4">
                  <c:v>5.54</c:v>
                </c:pt>
              </c:numCache>
            </c:numRef>
          </c:val>
          <c:extLst>
            <c:ext xmlns:c16="http://schemas.microsoft.com/office/drawing/2014/chart" uri="{C3380CC4-5D6E-409C-BE32-E72D297353CC}">
              <c16:uniqueId val="{00000000-4F89-4725-BC19-7E26CD57CF3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4F89-4725-BC19-7E26CD57CF3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88-45E4-BA94-1A5C6415F7A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7E88-45E4-BA94-1A5C6415F7A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362.44</c:v>
                </c:pt>
                <c:pt idx="1">
                  <c:v>425.28</c:v>
                </c:pt>
                <c:pt idx="2">
                  <c:v>398.35</c:v>
                </c:pt>
                <c:pt idx="3">
                  <c:v>314.32</c:v>
                </c:pt>
                <c:pt idx="4">
                  <c:v>435.01</c:v>
                </c:pt>
              </c:numCache>
            </c:numRef>
          </c:val>
          <c:extLst>
            <c:ext xmlns:c16="http://schemas.microsoft.com/office/drawing/2014/chart" uri="{C3380CC4-5D6E-409C-BE32-E72D297353CC}">
              <c16:uniqueId val="{00000000-4BE8-4B64-9F58-3DC5240061E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4BE8-4B64-9F58-3DC5240061E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327.02</c:v>
                </c:pt>
                <c:pt idx="1">
                  <c:v>349.03</c:v>
                </c:pt>
                <c:pt idx="2">
                  <c:v>351.39</c:v>
                </c:pt>
                <c:pt idx="3">
                  <c:v>367.07</c:v>
                </c:pt>
                <c:pt idx="4">
                  <c:v>365.02</c:v>
                </c:pt>
              </c:numCache>
            </c:numRef>
          </c:val>
          <c:extLst>
            <c:ext xmlns:c16="http://schemas.microsoft.com/office/drawing/2014/chart" uri="{C3380CC4-5D6E-409C-BE32-E72D297353CC}">
              <c16:uniqueId val="{00000000-C7E6-4B54-97B6-28C3A05FC59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C7E6-4B54-97B6-28C3A05FC59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129.72999999999999</c:v>
                </c:pt>
                <c:pt idx="1">
                  <c:v>117.66</c:v>
                </c:pt>
                <c:pt idx="2">
                  <c:v>109.58</c:v>
                </c:pt>
                <c:pt idx="3">
                  <c:v>109.15</c:v>
                </c:pt>
                <c:pt idx="4">
                  <c:v>110.06</c:v>
                </c:pt>
              </c:numCache>
            </c:numRef>
          </c:val>
          <c:extLst>
            <c:ext xmlns:c16="http://schemas.microsoft.com/office/drawing/2014/chart" uri="{C3380CC4-5D6E-409C-BE32-E72D297353CC}">
              <c16:uniqueId val="{00000000-107D-4EDB-A513-BC43061C5B9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107D-4EDB-A513-BC43061C5B9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133.22</c:v>
                </c:pt>
                <c:pt idx="1">
                  <c:v>147.27000000000001</c:v>
                </c:pt>
                <c:pt idx="2">
                  <c:v>158.43</c:v>
                </c:pt>
                <c:pt idx="3">
                  <c:v>160.13</c:v>
                </c:pt>
                <c:pt idx="4">
                  <c:v>158.41999999999999</c:v>
                </c:pt>
              </c:numCache>
            </c:numRef>
          </c:val>
          <c:extLst>
            <c:ext xmlns:c16="http://schemas.microsoft.com/office/drawing/2014/chart" uri="{C3380CC4-5D6E-409C-BE32-E72D297353CC}">
              <c16:uniqueId val="{00000000-040C-45E4-95B9-47DDB347E1D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040C-45E4-95B9-47DDB347E1D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佐賀県　鳥栖市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74529</v>
      </c>
      <c r="AM8" s="65"/>
      <c r="AN8" s="65"/>
      <c r="AO8" s="65"/>
      <c r="AP8" s="65"/>
      <c r="AQ8" s="65"/>
      <c r="AR8" s="65"/>
      <c r="AS8" s="65"/>
      <c r="AT8" s="36">
        <f>データ!$S$6</f>
        <v>71.72</v>
      </c>
      <c r="AU8" s="37"/>
      <c r="AV8" s="37"/>
      <c r="AW8" s="37"/>
      <c r="AX8" s="37"/>
      <c r="AY8" s="37"/>
      <c r="AZ8" s="37"/>
      <c r="BA8" s="37"/>
      <c r="BB8" s="54">
        <f>データ!$T$6</f>
        <v>1039.17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67.099999999999994</v>
      </c>
      <c r="J10" s="37"/>
      <c r="K10" s="37"/>
      <c r="L10" s="37"/>
      <c r="M10" s="37"/>
      <c r="N10" s="37"/>
      <c r="O10" s="64"/>
      <c r="P10" s="54">
        <f>データ!$P$6</f>
        <v>97.65</v>
      </c>
      <c r="Q10" s="54"/>
      <c r="R10" s="54"/>
      <c r="S10" s="54"/>
      <c r="T10" s="54"/>
      <c r="U10" s="54"/>
      <c r="V10" s="54"/>
      <c r="W10" s="65">
        <f>データ!$Q$6</f>
        <v>3300</v>
      </c>
      <c r="X10" s="65"/>
      <c r="Y10" s="65"/>
      <c r="Z10" s="65"/>
      <c r="AA10" s="65"/>
      <c r="AB10" s="65"/>
      <c r="AC10" s="65"/>
      <c r="AD10" s="2"/>
      <c r="AE10" s="2"/>
      <c r="AF10" s="2"/>
      <c r="AG10" s="2"/>
      <c r="AH10" s="2"/>
      <c r="AI10" s="2"/>
      <c r="AJ10" s="2"/>
      <c r="AK10" s="2"/>
      <c r="AL10" s="65">
        <f>データ!$U$6</f>
        <v>72400</v>
      </c>
      <c r="AM10" s="65"/>
      <c r="AN10" s="65"/>
      <c r="AO10" s="65"/>
      <c r="AP10" s="65"/>
      <c r="AQ10" s="65"/>
      <c r="AR10" s="65"/>
      <c r="AS10" s="65"/>
      <c r="AT10" s="36">
        <f>データ!$V$6</f>
        <v>43.66</v>
      </c>
      <c r="AU10" s="37"/>
      <c r="AV10" s="37"/>
      <c r="AW10" s="37"/>
      <c r="AX10" s="37"/>
      <c r="AY10" s="37"/>
      <c r="AZ10" s="37"/>
      <c r="BA10" s="37"/>
      <c r="BB10" s="54">
        <f>データ!$W$6</f>
        <v>1658.27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hSk5gqtwU65d7LvGhU3ufuCFd3CbLhoj0uz7dF4OCUBR9bBCnA8hQ7u0WTpigWN3p8Y6mf+yh/umdW0Pyu8Bw==" saltValue="z2QxwpubUdihWFWzc6rtO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412031</v>
      </c>
      <c r="D6" s="20">
        <f t="shared" si="3"/>
        <v>46</v>
      </c>
      <c r="E6" s="20">
        <f t="shared" si="3"/>
        <v>1</v>
      </c>
      <c r="F6" s="20">
        <f t="shared" si="3"/>
        <v>0</v>
      </c>
      <c r="G6" s="20">
        <f t="shared" si="3"/>
        <v>1</v>
      </c>
      <c r="H6" s="20" t="str">
        <f t="shared" si="3"/>
        <v>佐賀県　鳥栖市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67.099999999999994</v>
      </c>
      <c r="P6" s="21">
        <f t="shared" si="3"/>
        <v>97.65</v>
      </c>
      <c r="Q6" s="21">
        <f t="shared" si="3"/>
        <v>3300</v>
      </c>
      <c r="R6" s="21">
        <f t="shared" si="3"/>
        <v>74529</v>
      </c>
      <c r="S6" s="21">
        <f t="shared" si="3"/>
        <v>71.72</v>
      </c>
      <c r="T6" s="21">
        <f t="shared" si="3"/>
        <v>1039.17</v>
      </c>
      <c r="U6" s="21">
        <f t="shared" si="3"/>
        <v>72400</v>
      </c>
      <c r="V6" s="21">
        <f t="shared" si="3"/>
        <v>43.66</v>
      </c>
      <c r="W6" s="21">
        <f t="shared" si="3"/>
        <v>1658.27</v>
      </c>
      <c r="X6" s="22">
        <f>IF(X7="",NA(),X7)</f>
        <v>132.38999999999999</v>
      </c>
      <c r="Y6" s="22">
        <f t="shared" ref="Y6:AG6" si="4">IF(Y7="",NA(),Y7)</f>
        <v>122.39</v>
      </c>
      <c r="Z6" s="22">
        <f t="shared" si="4"/>
        <v>113.75</v>
      </c>
      <c r="AA6" s="22">
        <f t="shared" si="4"/>
        <v>113.36</v>
      </c>
      <c r="AB6" s="22">
        <f t="shared" si="4"/>
        <v>114.99</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362.44</v>
      </c>
      <c r="AU6" s="22">
        <f t="shared" ref="AU6:BC6" si="6">IF(AU7="",NA(),AU7)</f>
        <v>425.28</v>
      </c>
      <c r="AV6" s="22">
        <f t="shared" si="6"/>
        <v>398.35</v>
      </c>
      <c r="AW6" s="22">
        <f t="shared" si="6"/>
        <v>314.32</v>
      </c>
      <c r="AX6" s="22">
        <f t="shared" si="6"/>
        <v>435.01</v>
      </c>
      <c r="AY6" s="22">
        <f t="shared" si="6"/>
        <v>350.79</v>
      </c>
      <c r="AZ6" s="22">
        <f t="shared" si="6"/>
        <v>354.57</v>
      </c>
      <c r="BA6" s="22">
        <f t="shared" si="6"/>
        <v>357.74</v>
      </c>
      <c r="BB6" s="22">
        <f t="shared" si="6"/>
        <v>344.88</v>
      </c>
      <c r="BC6" s="22">
        <f t="shared" si="6"/>
        <v>326.02</v>
      </c>
      <c r="BD6" s="21" t="str">
        <f>IF(BD7="","",IF(BD7="-","【-】","【"&amp;SUBSTITUTE(TEXT(BD7,"#,##0.00"),"-","△")&amp;"】"))</f>
        <v>【239.69】</v>
      </c>
      <c r="BE6" s="22">
        <f>IF(BE7="",NA(),BE7)</f>
        <v>327.02</v>
      </c>
      <c r="BF6" s="22">
        <f t="shared" ref="BF6:BN6" si="7">IF(BF7="",NA(),BF7)</f>
        <v>349.03</v>
      </c>
      <c r="BG6" s="22">
        <f t="shared" si="7"/>
        <v>351.39</v>
      </c>
      <c r="BH6" s="22">
        <f t="shared" si="7"/>
        <v>367.07</v>
      </c>
      <c r="BI6" s="22">
        <f t="shared" si="7"/>
        <v>365.02</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129.72999999999999</v>
      </c>
      <c r="BQ6" s="22">
        <f t="shared" ref="BQ6:BY6" si="8">IF(BQ7="",NA(),BQ7)</f>
        <v>117.66</v>
      </c>
      <c r="BR6" s="22">
        <f t="shared" si="8"/>
        <v>109.58</v>
      </c>
      <c r="BS6" s="22">
        <f t="shared" si="8"/>
        <v>109.15</v>
      </c>
      <c r="BT6" s="22">
        <f t="shared" si="8"/>
        <v>110.06</v>
      </c>
      <c r="BU6" s="22">
        <f t="shared" si="8"/>
        <v>100.85</v>
      </c>
      <c r="BV6" s="22">
        <f t="shared" si="8"/>
        <v>103.79</v>
      </c>
      <c r="BW6" s="22">
        <f t="shared" si="8"/>
        <v>98.3</v>
      </c>
      <c r="BX6" s="22">
        <f t="shared" si="8"/>
        <v>98.89</v>
      </c>
      <c r="BY6" s="22">
        <f t="shared" si="8"/>
        <v>99.25</v>
      </c>
      <c r="BZ6" s="21" t="str">
        <f>IF(BZ7="","",IF(BZ7="-","【-】","【"&amp;SUBSTITUTE(TEXT(BZ7,"#,##0.00"),"-","△")&amp;"】"))</f>
        <v>【97.59】</v>
      </c>
      <c r="CA6" s="22">
        <f>IF(CA7="",NA(),CA7)</f>
        <v>133.22</v>
      </c>
      <c r="CB6" s="22">
        <f t="shared" ref="CB6:CJ6" si="9">IF(CB7="",NA(),CB7)</f>
        <v>147.27000000000001</v>
      </c>
      <c r="CC6" s="22">
        <f t="shared" si="9"/>
        <v>158.43</v>
      </c>
      <c r="CD6" s="22">
        <f t="shared" si="9"/>
        <v>160.13</v>
      </c>
      <c r="CE6" s="22">
        <f t="shared" si="9"/>
        <v>158.41999999999999</v>
      </c>
      <c r="CF6" s="22">
        <f t="shared" si="9"/>
        <v>167.1</v>
      </c>
      <c r="CG6" s="22">
        <f t="shared" si="9"/>
        <v>167.86</v>
      </c>
      <c r="CH6" s="22">
        <f t="shared" si="9"/>
        <v>173.68</v>
      </c>
      <c r="CI6" s="22">
        <f t="shared" si="9"/>
        <v>174.52</v>
      </c>
      <c r="CJ6" s="22">
        <f t="shared" si="9"/>
        <v>178.92</v>
      </c>
      <c r="CK6" s="21" t="str">
        <f>IF(CK7="","",IF(CK7="-","【-】","【"&amp;SUBSTITUTE(TEXT(CK7,"#,##0.00"),"-","△")&amp;"】"))</f>
        <v>【181.66】</v>
      </c>
      <c r="CL6" s="22">
        <f>IF(CL7="",NA(),CL7)</f>
        <v>54.47</v>
      </c>
      <c r="CM6" s="22">
        <f t="shared" ref="CM6:CU6" si="10">IF(CM7="",NA(),CM7)</f>
        <v>55.51</v>
      </c>
      <c r="CN6" s="22">
        <f t="shared" si="10"/>
        <v>56.2</v>
      </c>
      <c r="CO6" s="22">
        <f t="shared" si="10"/>
        <v>55.93</v>
      </c>
      <c r="CP6" s="22">
        <f t="shared" si="10"/>
        <v>55.96</v>
      </c>
      <c r="CQ6" s="22">
        <f t="shared" si="10"/>
        <v>59.91</v>
      </c>
      <c r="CR6" s="22">
        <f t="shared" si="10"/>
        <v>59.4</v>
      </c>
      <c r="CS6" s="22">
        <f t="shared" si="10"/>
        <v>59.24</v>
      </c>
      <c r="CT6" s="22">
        <f t="shared" si="10"/>
        <v>58.77</v>
      </c>
      <c r="CU6" s="22">
        <f t="shared" si="10"/>
        <v>59.17</v>
      </c>
      <c r="CV6" s="21" t="str">
        <f>IF(CV7="","",IF(CV7="-","【-】","【"&amp;SUBSTITUTE(TEXT(CV7,"#,##0.00"),"-","△")&amp;"】"))</f>
        <v>【60.21】</v>
      </c>
      <c r="CW6" s="22">
        <f>IF(CW7="",NA(),CW7)</f>
        <v>94.34</v>
      </c>
      <c r="CX6" s="22">
        <f t="shared" ref="CX6:DF6" si="11">IF(CX7="",NA(),CX7)</f>
        <v>93.66</v>
      </c>
      <c r="CY6" s="22">
        <f t="shared" si="11"/>
        <v>93.43</v>
      </c>
      <c r="CZ6" s="22">
        <f t="shared" si="11"/>
        <v>93.67</v>
      </c>
      <c r="DA6" s="22">
        <f t="shared" si="11"/>
        <v>94.46</v>
      </c>
      <c r="DB6" s="22">
        <f t="shared" si="11"/>
        <v>87.26</v>
      </c>
      <c r="DC6" s="22">
        <f t="shared" si="11"/>
        <v>87.57</v>
      </c>
      <c r="DD6" s="22">
        <f t="shared" si="11"/>
        <v>87.26</v>
      </c>
      <c r="DE6" s="22">
        <f t="shared" si="11"/>
        <v>86.95</v>
      </c>
      <c r="DF6" s="22">
        <f t="shared" si="11"/>
        <v>86.58</v>
      </c>
      <c r="DG6" s="21" t="str">
        <f>IF(DG7="","",IF(DG7="-","【-】","【"&amp;SUBSTITUTE(TEXT(DG7,"#,##0.00"),"-","△")&amp;"】"))</f>
        <v>【89.21】</v>
      </c>
      <c r="DH6" s="22">
        <f>IF(DH7="",NA(),DH7)</f>
        <v>40.5</v>
      </c>
      <c r="DI6" s="22">
        <f t="shared" ref="DI6:DQ6" si="12">IF(DI7="",NA(),DI7)</f>
        <v>40.97</v>
      </c>
      <c r="DJ6" s="22">
        <f t="shared" si="12"/>
        <v>42.71</v>
      </c>
      <c r="DK6" s="22">
        <f t="shared" si="12"/>
        <v>43.09</v>
      </c>
      <c r="DL6" s="22">
        <f t="shared" si="12"/>
        <v>44.77</v>
      </c>
      <c r="DM6" s="22">
        <f t="shared" si="12"/>
        <v>49.2</v>
      </c>
      <c r="DN6" s="22">
        <f t="shared" si="12"/>
        <v>50.01</v>
      </c>
      <c r="DO6" s="22">
        <f t="shared" si="12"/>
        <v>50.99</v>
      </c>
      <c r="DP6" s="22">
        <f t="shared" si="12"/>
        <v>51.79</v>
      </c>
      <c r="DQ6" s="22">
        <f t="shared" si="12"/>
        <v>52.02</v>
      </c>
      <c r="DR6" s="21" t="str">
        <f>IF(DR7="","",IF(DR7="-","【-】","【"&amp;SUBSTITUTE(TEXT(DR7,"#,##0.00"),"-","△")&amp;"】"))</f>
        <v>【52.41】</v>
      </c>
      <c r="DS6" s="22">
        <f>IF(DS7="",NA(),DS7)</f>
        <v>5.12</v>
      </c>
      <c r="DT6" s="22">
        <f t="shared" ref="DT6:EB6" si="13">IF(DT7="",NA(),DT7)</f>
        <v>5.18</v>
      </c>
      <c r="DU6" s="22">
        <f t="shared" si="13"/>
        <v>5.44</v>
      </c>
      <c r="DV6" s="22">
        <f t="shared" si="13"/>
        <v>5.44</v>
      </c>
      <c r="DW6" s="22">
        <f t="shared" si="13"/>
        <v>5.54</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0.52</v>
      </c>
      <c r="EE6" s="22">
        <f t="shared" ref="EE6:EM6" si="14">IF(EE7="",NA(),EE7)</f>
        <v>0.4</v>
      </c>
      <c r="EF6" s="22">
        <f t="shared" si="14"/>
        <v>0.14000000000000001</v>
      </c>
      <c r="EG6" s="22">
        <f t="shared" si="14"/>
        <v>0.26</v>
      </c>
      <c r="EH6" s="22">
        <f t="shared" si="14"/>
        <v>0.15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412031</v>
      </c>
      <c r="D7" s="24">
        <v>46</v>
      </c>
      <c r="E7" s="24">
        <v>1</v>
      </c>
      <c r="F7" s="24">
        <v>0</v>
      </c>
      <c r="G7" s="24">
        <v>1</v>
      </c>
      <c r="H7" s="24" t="s">
        <v>93</v>
      </c>
      <c r="I7" s="24" t="s">
        <v>94</v>
      </c>
      <c r="J7" s="24" t="s">
        <v>95</v>
      </c>
      <c r="K7" s="24" t="s">
        <v>96</v>
      </c>
      <c r="L7" s="24" t="s">
        <v>97</v>
      </c>
      <c r="M7" s="24" t="s">
        <v>98</v>
      </c>
      <c r="N7" s="25" t="s">
        <v>99</v>
      </c>
      <c r="O7" s="25">
        <v>67.099999999999994</v>
      </c>
      <c r="P7" s="25">
        <v>97.65</v>
      </c>
      <c r="Q7" s="25">
        <v>3300</v>
      </c>
      <c r="R7" s="25">
        <v>74529</v>
      </c>
      <c r="S7" s="25">
        <v>71.72</v>
      </c>
      <c r="T7" s="25">
        <v>1039.17</v>
      </c>
      <c r="U7" s="25">
        <v>72400</v>
      </c>
      <c r="V7" s="25">
        <v>43.66</v>
      </c>
      <c r="W7" s="25">
        <v>1658.27</v>
      </c>
      <c r="X7" s="25">
        <v>132.38999999999999</v>
      </c>
      <c r="Y7" s="25">
        <v>122.39</v>
      </c>
      <c r="Z7" s="25">
        <v>113.75</v>
      </c>
      <c r="AA7" s="25">
        <v>113.36</v>
      </c>
      <c r="AB7" s="25">
        <v>114.99</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362.44</v>
      </c>
      <c r="AU7" s="25">
        <v>425.28</v>
      </c>
      <c r="AV7" s="25">
        <v>398.35</v>
      </c>
      <c r="AW7" s="25">
        <v>314.32</v>
      </c>
      <c r="AX7" s="25">
        <v>435.01</v>
      </c>
      <c r="AY7" s="25">
        <v>350.79</v>
      </c>
      <c r="AZ7" s="25">
        <v>354.57</v>
      </c>
      <c r="BA7" s="25">
        <v>357.74</v>
      </c>
      <c r="BB7" s="25">
        <v>344.88</v>
      </c>
      <c r="BC7" s="25">
        <v>326.02</v>
      </c>
      <c r="BD7" s="25">
        <v>239.69</v>
      </c>
      <c r="BE7" s="25">
        <v>327.02</v>
      </c>
      <c r="BF7" s="25">
        <v>349.03</v>
      </c>
      <c r="BG7" s="25">
        <v>351.39</v>
      </c>
      <c r="BH7" s="25">
        <v>367.07</v>
      </c>
      <c r="BI7" s="25">
        <v>365.02</v>
      </c>
      <c r="BJ7" s="25">
        <v>322.92</v>
      </c>
      <c r="BK7" s="25">
        <v>303.45999999999998</v>
      </c>
      <c r="BL7" s="25">
        <v>307.27999999999997</v>
      </c>
      <c r="BM7" s="25">
        <v>304.02</v>
      </c>
      <c r="BN7" s="25">
        <v>300.54000000000002</v>
      </c>
      <c r="BO7" s="25">
        <v>264.86</v>
      </c>
      <c r="BP7" s="25">
        <v>129.72999999999999</v>
      </c>
      <c r="BQ7" s="25">
        <v>117.66</v>
      </c>
      <c r="BR7" s="25">
        <v>109.58</v>
      </c>
      <c r="BS7" s="25">
        <v>109.15</v>
      </c>
      <c r="BT7" s="25">
        <v>110.06</v>
      </c>
      <c r="BU7" s="25">
        <v>100.85</v>
      </c>
      <c r="BV7" s="25">
        <v>103.79</v>
      </c>
      <c r="BW7" s="25">
        <v>98.3</v>
      </c>
      <c r="BX7" s="25">
        <v>98.89</v>
      </c>
      <c r="BY7" s="25">
        <v>99.25</v>
      </c>
      <c r="BZ7" s="25">
        <v>97.59</v>
      </c>
      <c r="CA7" s="25">
        <v>133.22</v>
      </c>
      <c r="CB7" s="25">
        <v>147.27000000000001</v>
      </c>
      <c r="CC7" s="25">
        <v>158.43</v>
      </c>
      <c r="CD7" s="25">
        <v>160.13</v>
      </c>
      <c r="CE7" s="25">
        <v>158.41999999999999</v>
      </c>
      <c r="CF7" s="25">
        <v>167.1</v>
      </c>
      <c r="CG7" s="25">
        <v>167.86</v>
      </c>
      <c r="CH7" s="25">
        <v>173.68</v>
      </c>
      <c r="CI7" s="25">
        <v>174.52</v>
      </c>
      <c r="CJ7" s="25">
        <v>178.92</v>
      </c>
      <c r="CK7" s="25">
        <v>181.66</v>
      </c>
      <c r="CL7" s="25">
        <v>54.47</v>
      </c>
      <c r="CM7" s="25">
        <v>55.51</v>
      </c>
      <c r="CN7" s="25">
        <v>56.2</v>
      </c>
      <c r="CO7" s="25">
        <v>55.93</v>
      </c>
      <c r="CP7" s="25">
        <v>55.96</v>
      </c>
      <c r="CQ7" s="25">
        <v>59.91</v>
      </c>
      <c r="CR7" s="25">
        <v>59.4</v>
      </c>
      <c r="CS7" s="25">
        <v>59.24</v>
      </c>
      <c r="CT7" s="25">
        <v>58.77</v>
      </c>
      <c r="CU7" s="25">
        <v>59.17</v>
      </c>
      <c r="CV7" s="25">
        <v>60.21</v>
      </c>
      <c r="CW7" s="25">
        <v>94.34</v>
      </c>
      <c r="CX7" s="25">
        <v>93.66</v>
      </c>
      <c r="CY7" s="25">
        <v>93.43</v>
      </c>
      <c r="CZ7" s="25">
        <v>93.67</v>
      </c>
      <c r="DA7" s="25">
        <v>94.46</v>
      </c>
      <c r="DB7" s="25">
        <v>87.26</v>
      </c>
      <c r="DC7" s="25">
        <v>87.57</v>
      </c>
      <c r="DD7" s="25">
        <v>87.26</v>
      </c>
      <c r="DE7" s="25">
        <v>86.95</v>
      </c>
      <c r="DF7" s="25">
        <v>86.58</v>
      </c>
      <c r="DG7" s="25">
        <v>89.21</v>
      </c>
      <c r="DH7" s="25">
        <v>40.5</v>
      </c>
      <c r="DI7" s="25">
        <v>40.97</v>
      </c>
      <c r="DJ7" s="25">
        <v>42.71</v>
      </c>
      <c r="DK7" s="25">
        <v>43.09</v>
      </c>
      <c r="DL7" s="25">
        <v>44.77</v>
      </c>
      <c r="DM7" s="25">
        <v>49.2</v>
      </c>
      <c r="DN7" s="25">
        <v>50.01</v>
      </c>
      <c r="DO7" s="25">
        <v>50.99</v>
      </c>
      <c r="DP7" s="25">
        <v>51.79</v>
      </c>
      <c r="DQ7" s="25">
        <v>52.02</v>
      </c>
      <c r="DR7" s="25">
        <v>52.41</v>
      </c>
      <c r="DS7" s="25">
        <v>5.12</v>
      </c>
      <c r="DT7" s="25">
        <v>5.18</v>
      </c>
      <c r="DU7" s="25">
        <v>5.44</v>
      </c>
      <c r="DV7" s="25">
        <v>5.44</v>
      </c>
      <c r="DW7" s="25">
        <v>5.54</v>
      </c>
      <c r="DX7" s="25">
        <v>18.329999999999998</v>
      </c>
      <c r="DY7" s="25">
        <v>20.27</v>
      </c>
      <c r="DZ7" s="25">
        <v>21.69</v>
      </c>
      <c r="EA7" s="25">
        <v>23.19</v>
      </c>
      <c r="EB7" s="25">
        <v>24.61</v>
      </c>
      <c r="EC7" s="25">
        <v>26.78</v>
      </c>
      <c r="ED7" s="25">
        <v>0.52</v>
      </c>
      <c r="EE7" s="25">
        <v>0.4</v>
      </c>
      <c r="EF7" s="25">
        <v>0.14000000000000001</v>
      </c>
      <c r="EG7" s="25">
        <v>0.26</v>
      </c>
      <c r="EH7" s="25">
        <v>0.15</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2026-02-27T01:56:57Z</cp:lastPrinted>
  <dcterms:created xsi:type="dcterms:W3CDTF">2025-12-12T09:23:40Z</dcterms:created>
  <dcterms:modified xsi:type="dcterms:W3CDTF">2026-02-27T02:04:22Z</dcterms:modified>
  <cp:category/>
</cp:coreProperties>
</file>