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共有\調査関係\庁内\Ｒ7\財政課\【0213〆】令和6年度決算「経営比較分析表」の分析等について\"/>
    </mc:Choice>
  </mc:AlternateContent>
  <xr:revisionPtr revIDLastSave="0" documentId="13_ncr:1_{1F30F2D2-1A83-4B65-A7D2-09D01FBE24EB}" xr6:coauthVersionLast="47" xr6:coauthVersionMax="47" xr10:uidLastSave="{00000000-0000-0000-0000-000000000000}"/>
  <workbookProtection workbookAlgorithmName="SHA-512" workbookHashValue="5wKzUZ0X5+nzPo5d5N+/103nqAcxaif93Vzm7vhlNmghWBZDLiYLrviKWAWrRNeJi7ptvV0mop439db/tMGtXA==" workbookSaltValue="jVThsENcbwb0l/bi870Ph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AT10" i="4"/>
  <c r="AL10" i="4"/>
  <c r="I10" i="4"/>
  <c r="B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<sst xmlns="http://schemas.openxmlformats.org/spreadsheetml/2006/main" count="231" uniqueCount="115">
  <si>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</si>
  <si>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</si>
  <si>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</si>
  <si>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</si>
  <si>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</si>
  <si>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</si>
  <si>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</si>
  <si>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</si>
  <si>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</si>
  <si>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</si>
  <si>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</si>
  <si>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</si>
  <si>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</si>
  <si>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</si>
  <si>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</si>
  <si>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</si>
  <si>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</si>
  <si>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</si>
  <si>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</si>
  <si>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</si>
  <si>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</si>
  <si>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</si>
  <si>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</si>
  <si>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</si>
  <si>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</si>
  <si>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</si>
  <si>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</si>
  <si>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</si>
  <si>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</si>
  <si>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</si>
  <si>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</si>
  <si>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</si>
  <si>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</si>
  <si>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</si>
  <si>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</si>
  <si>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</si>
  <si>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</si>
  <si>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</si>
  <si>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</si>
  <si>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</si>
  <si>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</si>
  <si>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</si>
  <si>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</si>
  <si>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</si>
  <si>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</si>
  <si>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</si>
  <si>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</si>
  <si>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</si>
  <si>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</si>
  <si>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</si>
  <si>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</si>
  <si>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</si>
  <si>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</si>
  <si>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</si>
  <si>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</si>
  <si>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</si>
  <si>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</si>
  <si>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</si>
  <si>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</si>
  <si>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</si>
  <si>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</si>
  <si>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</si>
  <si>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</si>
  <si>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</si>
  <si>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</si>
  <si>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</si>
  <si>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</si>
  <si>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</si>
  <si>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</si>
  <si>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</si>
  <si>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</si>
  <si>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</si>
  <si>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</si>
  <si>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</si>
  <si>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</si>
  <si>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</si>
  <si>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</si>
  <si>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</si>
  <si>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</si>
  <si>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</si>
  <si>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</si>
  <si>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</si>
  <si>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</si>
  <si>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</si>
  <si>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</si>
  <si>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</si>
  <si>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</si>
  <si>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</si>
  <si>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</si>
  <si>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</si>
  <si>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</si>
  <si>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</si>
  <si>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</si>
  <si>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</si>
  <si>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</si>
  <si>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鳥栖市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</si>
  <si>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</si>
  <si>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</si>
  <si>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</si>
  <si>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</si>
  <si>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</si>
  <si>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</si>
  <si>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</si>
  <si>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</si>
  <si>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</si>
  <si>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</si>
  <si>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</si>
  <si>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</si>
  <si>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</si>
  <si>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</si>
  <si>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</si>
  <si>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</si>
  <si>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２年に下水道の供用を開始しており、現時点では管渠老朽化率は０％となっている。今後も安定した下水道事業を継続していくため、現在、管渠をはじめとした施設の老朽化対策や耐震化対策を行っている。
　また、有形固定資産減価償却率が年々増加しており、今後はストックマネジメント計画及び経営戦略に基づいた、計画的な老朽化対策を進めていく必要がある。</t>
    <phoneticPr fontId="4"/>
  </si>
  <si>
    <t>　面的整備は概ね完了し、今後は維持管理及び施設の老朽化・耐震化対策が主な事業となっていく。現在、使用者数は増加しているものの、施設の老朽化・耐震化対策に多額の事業費用を今後見込んでいる。
　将来、人口が減少し使用料収入が減少していくことが予想されるため、今後は経営戦略に基づき、ストックマネジメント事業など施設の老朽化対策を行い、更なる経費削減に努め、適切な事業運営を推進していくことが必要である。</t>
    <phoneticPr fontId="4"/>
  </si>
  <si>
    <t>　経常収支比率は１００％を超えており、経費回収率については、近年は新型コロナウイルス感染症の影響が大きかった令和２年度を除き１００％以上であるため、汚水処理に要した費用を使用料収入で賄えている状況である。また汚水処理原価については類似団体平均より低廉であり、経営の健全性・効率性については良好な水準である。
　一方、令和５年度末の企業債残高が約１７４億円であるため企業債残高対事業規模比率については全国平均よりも劣位な状況である。本市においては面的整備が概ね完了しているため、今後の企業債残高は減少していく見込みである。
　現金などの流動資産の割合を示す流動比率については、全国平均より劣位な状況であるが、徐々に改善傾向が見られる。引き続き計画的な資金の確保が必要である。</t>
    <rPh sb="303" eb="305">
      <t>ジョジョ</t>
    </rPh>
    <rPh sb="306" eb="308">
      <t>カイゼン</t>
    </rPh>
    <rPh sb="308" eb="310">
      <t>ケイコウ</t>
    </rPh>
    <rPh sb="311" eb="312">
      <t>ミ</t>
    </rPh>
    <rPh sb="316" eb="317">
      <t>ヒ</t>
    </rPh>
    <rPh sb="318" eb="31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</si>
</sst>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ED-4C54-B197-482340CC42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20ED-4C54-B197-482340CC42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76.22</c:v>
                </c:pt>
                <c:pt idx="1">
                  <c:v>69.260000000000005</c:v>
                </c:pt>
                <c:pt idx="2">
                  <c:v>69.7</c:v>
                </c:pt>
                <c:pt idx="3">
                  <c:v>66.02</c:v>
                </c:pt>
                <c:pt idx="4">
                  <c:v>56.34</c:v>
                </c:pt>
              </c:numCache>
            </c:numRef>
          </c:val>
          <c:extLst>
            <c:ext xmlns:c16="http://schemas.microsoft.com/office/drawing/2014/chart" uri="{C3380CC4-5D6E-409C-BE32-E72D297353CC}">
              <c16:uniqueId val="{00000000-7161-44C1-9218-D6499DB981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7161-44C1-9218-D6499DB981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91.99</c:v>
                </c:pt>
                <c:pt idx="1">
                  <c:v>92.39</c:v>
                </c:pt>
                <c:pt idx="2">
                  <c:v>92.62</c:v>
                </c:pt>
                <c:pt idx="3">
                  <c:v>92.78</c:v>
                </c:pt>
                <c:pt idx="4">
                  <c:v>93.03</c:v>
                </c:pt>
              </c:numCache>
            </c:numRef>
          </c:val>
          <c:extLst>
            <c:ext xmlns:c16="http://schemas.microsoft.com/office/drawing/2014/chart" uri="{C3380CC4-5D6E-409C-BE32-E72D297353CC}">
              <c16:uniqueId val="{00000000-7566-4C14-8218-27FF099C92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7566-4C14-8218-27FF099C92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117.74</c:v>
                </c:pt>
                <c:pt idx="1">
                  <c:v>114.4</c:v>
                </c:pt>
                <c:pt idx="2">
                  <c:v>109.61</c:v>
                </c:pt>
                <c:pt idx="3">
                  <c:v>107.33</c:v>
                </c:pt>
                <c:pt idx="4">
                  <c:v>109.26</c:v>
                </c:pt>
              </c:numCache>
            </c:numRef>
          </c:val>
          <c:extLst>
            <c:ext xmlns:c16="http://schemas.microsoft.com/office/drawing/2014/chart" uri="{C3380CC4-5D6E-409C-BE32-E72D297353CC}">
              <c16:uniqueId val="{00000000-BC35-446C-A310-4A33F9C0E4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BC35-446C-A310-4A33F9C0E4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29.33</c:v>
                </c:pt>
                <c:pt idx="1">
                  <c:v>31.15</c:v>
                </c:pt>
                <c:pt idx="2">
                  <c:v>33.32</c:v>
                </c:pt>
                <c:pt idx="3">
                  <c:v>35.08</c:v>
                </c:pt>
                <c:pt idx="4">
                  <c:v>36.78</c:v>
                </c:pt>
              </c:numCache>
            </c:numRef>
          </c:val>
          <c:extLst>
            <c:ext xmlns:c16="http://schemas.microsoft.com/office/drawing/2014/chart" uri="{C3380CC4-5D6E-409C-BE32-E72D297353CC}">
              <c16:uniqueId val="{00000000-AE1B-4587-8101-3CEABBBC5D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AE1B-4587-8101-3CEABBBC5D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3A-4DD7-9326-4A7434160E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D3A-4DD7-9326-4A7434160E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57-473C-804C-739BD9A34D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6657-473C-804C-739BD9A34D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16.149999999999999</c:v>
                </c:pt>
                <c:pt idx="1">
                  <c:v>23.52</c:v>
                </c:pt>
                <c:pt idx="2">
                  <c:v>32.799999999999997</c:v>
                </c:pt>
                <c:pt idx="3">
                  <c:v>39.15</c:v>
                </c:pt>
                <c:pt idx="4">
                  <c:v>45.61</c:v>
                </c:pt>
              </c:numCache>
            </c:numRef>
          </c:val>
          <c:extLst>
            <c:ext xmlns:c16="http://schemas.microsoft.com/office/drawing/2014/chart" uri="{C3380CC4-5D6E-409C-BE32-E72D297353CC}">
              <c16:uniqueId val="{00000000-18FA-4AEE-A1F7-AAF2B53378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18FA-4AEE-A1F7-AAF2B53378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1343.73</c:v>
                </c:pt>
                <c:pt idx="1">
                  <c:v>1283.18</c:v>
                </c:pt>
                <c:pt idx="2">
                  <c:v>1038.57</c:v>
                </c:pt>
                <c:pt idx="3">
                  <c:v>881.72</c:v>
                </c:pt>
                <c:pt idx="4">
                  <c:v>920.14</c:v>
                </c:pt>
              </c:numCache>
            </c:numRef>
          </c:val>
          <c:extLst>
            <c:ext xmlns:c16="http://schemas.microsoft.com/office/drawing/2014/chart" uri="{C3380CC4-5D6E-409C-BE32-E72D297353CC}">
              <c16:uniqueId val="{00000000-3E66-4B45-B85A-087D50B14B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3E66-4B45-B85A-087D50B14B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99.71</c:v>
                </c:pt>
                <c:pt idx="1">
                  <c:v>100</c:v>
                </c:pt>
                <c:pt idx="2">
                  <c:v>100</c:v>
                </c:pt>
                <c:pt idx="3">
                  <c:v>100</c:v>
                </c:pt>
                <c:pt idx="4">
                  <c:v>100</c:v>
                </c:pt>
              </c:numCache>
            </c:numRef>
          </c:val>
          <c:extLst>
            <c:ext xmlns:c16="http://schemas.microsoft.com/office/drawing/2014/chart" uri="{C3380CC4-5D6E-409C-BE32-E72D297353CC}">
              <c16:uniqueId val="{00000000-2A3A-4F79-8B8C-683B193272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2A3A-4F79-8B8C-683B193272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150.22</c:v>
                </c:pt>
                <c:pt idx="2">
                  <c:v>150.82</c:v>
                </c:pt>
                <c:pt idx="3">
                  <c:v>151.13999999999999</c:v>
                </c:pt>
                <c:pt idx="4">
                  <c:v>151.09</c:v>
                </c:pt>
              </c:numCache>
            </c:numRef>
          </c:val>
          <c:extLst>
            <c:ext xmlns:c16="http://schemas.microsoft.com/office/drawing/2014/chart" uri="{C3380CC4-5D6E-409C-BE32-E72D297353CC}">
              <c16:uniqueId val="{00000000-DE5F-4620-A2F5-54E60CD2BD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DE5F-4620-A2F5-54E60CD2BD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佐賀県　鳥栖市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74529</v>
      </c>
      <c r="AM8" s="41"/>
      <c r="AN8" s="41"/>
      <c r="AO8" s="41"/>
      <c r="AP8" s="41"/>
      <c r="AQ8" s="41"/>
      <c r="AR8" s="41"/>
      <c r="AS8" s="41"/>
      <c r="AT8" s="34">
        <f>データ!T6</f>
        <v>71.72</v>
      </c>
      <c r="AU8" s="34"/>
      <c r="AV8" s="34"/>
      <c r="AW8" s="34"/>
      <c r="AX8" s="34"/>
      <c r="AY8" s="34"/>
      <c r="AZ8" s="34"/>
      <c r="BA8" s="34"/>
      <c r="BB8" s="34">
        <f>データ!U6</f>
        <v>1039.17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55.79</v>
      </c>
      <c r="J10" s="34"/>
      <c r="K10" s="34"/>
      <c r="L10" s="34"/>
      <c r="M10" s="34"/>
      <c r="N10" s="34"/>
      <c r="O10" s="34"/>
      <c r="P10" s="34">
        <f>データ!P6</f>
        <v>99.71</v>
      </c>
      <c r="Q10" s="34"/>
      <c r="R10" s="34"/>
      <c r="S10" s="34"/>
      <c r="T10" s="34"/>
      <c r="U10" s="34"/>
      <c r="V10" s="34"/>
      <c r="W10" s="34">
        <f>データ!Q6</f>
        <v>102.41</v>
      </c>
      <c r="X10" s="34"/>
      <c r="Y10" s="34"/>
      <c r="Z10" s="34"/>
      <c r="AA10" s="34"/>
      <c r="AB10" s="34"/>
      <c r="AC10" s="34"/>
      <c r="AD10" s="41">
        <f>データ!R6</f>
        <v>2475</v>
      </c>
      <c r="AE10" s="41"/>
      <c r="AF10" s="41"/>
      <c r="AG10" s="41"/>
      <c r="AH10" s="41"/>
      <c r="AI10" s="41"/>
      <c r="AJ10" s="41"/>
      <c r="AK10" s="2"/>
      <c r="AL10" s="41">
        <f>データ!V6</f>
        <v>73929</v>
      </c>
      <c r="AM10" s="41"/>
      <c r="AN10" s="41"/>
      <c r="AO10" s="41"/>
      <c r="AP10" s="41"/>
      <c r="AQ10" s="41"/>
      <c r="AR10" s="41"/>
      <c r="AS10" s="41"/>
      <c r="AT10" s="34">
        <f>データ!W6</f>
        <v>22.94</v>
      </c>
      <c r="AU10" s="34"/>
      <c r="AV10" s="34"/>
      <c r="AW10" s="34"/>
      <c r="AX10" s="34"/>
      <c r="AY10" s="34"/>
      <c r="AZ10" s="34"/>
      <c r="BA10" s="34"/>
      <c r="BB10" s="34">
        <f>データ!X6</f>
        <v>3222.71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Fh8LvUMhajOWDNCPevrfHvD6dCuD4LpwhTsNgNp1K+MxgdIn/a/qM6iinq2Rh7xaGOl3W+IoeGc2v00LdRRiw==" saltValue="oMA/bxB5d5z8E7cpeccIa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412031</v>
      </c>
      <c r="D6" s="19">
        <f t="shared" si="3"/>
        <v>46</v>
      </c>
      <c r="E6" s="19">
        <f t="shared" si="3"/>
        <v>17</v>
      </c>
      <c r="F6" s="19">
        <f t="shared" si="3"/>
        <v>1</v>
      </c>
      <c r="G6" s="19">
        <f t="shared" si="3"/>
        <v>0</v>
      </c>
      <c r="H6" s="19" t="str">
        <f t="shared" si="3"/>
        <v>佐賀県　鳥栖市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55.79</v>
      </c>
      <c r="P6" s="20">
        <f t="shared" si="3"/>
        <v>99.71</v>
      </c>
      <c r="Q6" s="20">
        <f t="shared" si="3"/>
        <v>102.41</v>
      </c>
      <c r="R6" s="20">
        <f t="shared" si="3"/>
        <v>2475</v>
      </c>
      <c r="S6" s="20">
        <f t="shared" si="3"/>
        <v>74529</v>
      </c>
      <c r="T6" s="20">
        <f t="shared" si="3"/>
        <v>71.72</v>
      </c>
      <c r="U6" s="20">
        <f t="shared" si="3"/>
        <v>1039.17</v>
      </c>
      <c r="V6" s="20">
        <f t="shared" si="3"/>
        <v>73929</v>
      </c>
      <c r="W6" s="20">
        <f t="shared" si="3"/>
        <v>22.94</v>
      </c>
      <c r="X6" s="20">
        <f t="shared" si="3"/>
        <v>3222.71</v>
      </c>
      <c r="Y6" s="21">
        <f>IF(Y7="",NA(),Y7)</f>
        <v>117.74</v>
      </c>
      <c r="Z6" s="21">
        <f t="shared" ref="Z6:AH6" si="4">IF(Z7="",NA(),Z7)</f>
        <v>114.4</v>
      </c>
      <c r="AA6" s="21">
        <f t="shared" si="4"/>
        <v>109.61</v>
      </c>
      <c r="AB6" s="21">
        <f t="shared" si="4"/>
        <v>107.33</v>
      </c>
      <c r="AC6" s="21">
        <f t="shared" si="4"/>
        <v>109.26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16.149999999999999</v>
      </c>
      <c r="AV6" s="21">
        <f t="shared" ref="AV6:BD6" si="6">IF(AV7="",NA(),AV7)</f>
        <v>23.52</v>
      </c>
      <c r="AW6" s="21">
        <f t="shared" si="6"/>
        <v>32.799999999999997</v>
      </c>
      <c r="AX6" s="21">
        <f t="shared" si="6"/>
        <v>39.15</v>
      </c>
      <c r="AY6" s="21">
        <f t="shared" si="6"/>
        <v>45.61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1343.73</v>
      </c>
      <c r="BG6" s="21">
        <f t="shared" ref="BG6:BO6" si="7">IF(BG7="",NA(),BG7)</f>
        <v>1283.18</v>
      </c>
      <c r="BH6" s="21">
        <f t="shared" si="7"/>
        <v>1038.57</v>
      </c>
      <c r="BI6" s="21">
        <f t="shared" si="7"/>
        <v>881.72</v>
      </c>
      <c r="BJ6" s="21">
        <f t="shared" si="7"/>
        <v>920.14</v>
      </c>
      <c r="BK6" s="21">
        <f t="shared" si="7"/>
        <v>857.88</v>
      </c>
      <c r="BL6" s="21">
        <f t="shared" si="7"/>
        <v>825.1</v>
      </c>
      <c r="BM6" s="21">
        <f t="shared" si="7"/>
        <v>789.87</v>
      </c>
      <c r="BN6" s="21">
        <f t="shared" si="7"/>
        <v>749.43</v>
      </c>
      <c r="BO6" s="21">
        <f t="shared" si="7"/>
        <v>698.04</v>
      </c>
      <c r="BP6" s="20" t="str">
        <f>IF(BP7="","",IF(BP7="-","【-】","【"&amp;SUBSTITUTE(TEXT(BP7,"#,##0.00"),"-","△")&amp;"】"))</f>
        <v>【602.56】</v>
      </c>
      <c r="BQ6" s="21">
        <f>IF(BQ7="",NA(),BQ7)</f>
        <v>99.71</v>
      </c>
      <c r="BR6" s="21">
        <f t="shared" ref="BR6:BZ6" si="8">IF(BR7="",NA(),BR7)</f>
        <v>100</v>
      </c>
      <c r="BS6" s="21">
        <f t="shared" si="8"/>
        <v>100</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150.22</v>
      </c>
      <c r="CD6" s="21">
        <f t="shared" si="9"/>
        <v>150.82</v>
      </c>
      <c r="CE6" s="21">
        <f t="shared" si="9"/>
        <v>151.13999999999999</v>
      </c>
      <c r="CF6" s="21">
        <f t="shared" si="9"/>
        <v>151.09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76.22</v>
      </c>
      <c r="CN6" s="21">
        <f t="shared" ref="CN6:CV6" si="10">IF(CN7="",NA(),CN7)</f>
        <v>69.260000000000005</v>
      </c>
      <c r="CO6" s="21">
        <f t="shared" si="10"/>
        <v>69.7</v>
      </c>
      <c r="CP6" s="21">
        <f t="shared" si="10"/>
        <v>66.02</v>
      </c>
      <c r="CQ6" s="21">
        <f t="shared" si="10"/>
        <v>56.34</v>
      </c>
      <c r="CR6" s="21">
        <f t="shared" si="10"/>
        <v>65.28</v>
      </c>
      <c r="CS6" s="21">
        <f t="shared" si="10"/>
        <v>64.92</v>
      </c>
      <c r="CT6" s="21">
        <f t="shared" si="10"/>
        <v>64.14</v>
      </c>
      <c r="CU6" s="21">
        <f t="shared" si="10"/>
        <v>63.71</v>
      </c>
      <c r="CV6" s="21">
        <f t="shared" si="10"/>
        <v>64.95</v>
      </c>
      <c r="CW6" s="20" t="str">
        <f>IF(CW7="","",IF(CW7="-","【-】","【"&amp;SUBSTITUTE(TEXT(CW7,"#,##0.00"),"-","△")&amp;"】"))</f>
        <v>【60.13】</v>
      </c>
      <c r="CX6" s="21">
        <f>IF(CX7="",NA(),CX7)</f>
        <v>91.99</v>
      </c>
      <c r="CY6" s="21">
        <f t="shared" ref="CY6:DG6" si="11">IF(CY7="",NA(),CY7)</f>
        <v>92.39</v>
      </c>
      <c r="CZ6" s="21">
        <f t="shared" si="11"/>
        <v>92.62</v>
      </c>
      <c r="DA6" s="21">
        <f t="shared" si="11"/>
        <v>92.78</v>
      </c>
      <c r="DB6" s="21">
        <f t="shared" si="11"/>
        <v>93.03</v>
      </c>
      <c r="DC6" s="21">
        <f t="shared" si="11"/>
        <v>92.72</v>
      </c>
      <c r="DD6" s="21">
        <f t="shared" si="11"/>
        <v>92.88</v>
      </c>
      <c r="DE6" s="21">
        <f t="shared" si="11"/>
        <v>92.9</v>
      </c>
      <c r="DF6" s="21">
        <f t="shared" si="11"/>
        <v>92.89</v>
      </c>
      <c r="DG6" s="21">
        <f t="shared" si="11"/>
        <v>93.08</v>
      </c>
      <c r="DH6" s="20" t="str">
        <f>IF(DH7="","",IF(DH7="-","【-】","【"&amp;SUBSTITUTE(TEXT(DH7,"#,##0.00"),"-","△")&amp;"】"))</f>
        <v>【96.00】</v>
      </c>
      <c r="DI6" s="21">
        <f>IF(DI7="",NA(),DI7)</f>
        <v>29.33</v>
      </c>
      <c r="DJ6" s="21">
        <f t="shared" ref="DJ6:DR6" si="12">IF(DJ7="",NA(),DJ7)</f>
        <v>31.15</v>
      </c>
      <c r="DK6" s="21">
        <f t="shared" si="12"/>
        <v>33.32</v>
      </c>
      <c r="DL6" s="21">
        <f t="shared" si="12"/>
        <v>35.08</v>
      </c>
      <c r="DM6" s="21">
        <f t="shared" si="12"/>
        <v>36.78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412031</v>
      </c>
      <c r="D7" s="23">
        <v>46</v>
      </c>
      <c r="E7" s="23">
        <v>17</v>
      </c>
      <c r="F7" s="23">
        <v>1</v>
      </c>
      <c r="G7" s="23">
        <v>0</v>
      </c>
      <c r="H7" s="23" t="s">
        <v>95</v>
      </c>
      <c r="I7" s="23" t="s">
        <v>96</v>
      </c>
      <c r="J7" s="23" t="s">
        <v>97</v>
      </c>
      <c r="K7" s="23" t="s">
        <v>98</v>
      </c>
      <c r="L7" s="23" t="s">
        <v>99</v>
      </c>
      <c r="M7" s="23" t="s">
        <v>100</v>
      </c>
      <c r="N7" s="24" t="s">
        <v>101</v>
      </c>
      <c r="O7" s="24">
        <v>55.79</v>
      </c>
      <c r="P7" s="24">
        <v>99.71</v>
      </c>
      <c r="Q7" s="24">
        <v>102.41</v>
      </c>
      <c r="R7" s="24">
        <v>2475</v>
      </c>
      <c r="S7" s="24">
        <v>74529</v>
      </c>
      <c r="T7" s="24">
        <v>71.72</v>
      </c>
      <c r="U7" s="24">
        <v>1039.17</v>
      </c>
      <c r="V7" s="24">
        <v>73929</v>
      </c>
      <c r="W7" s="24">
        <v>22.94</v>
      </c>
      <c r="X7" s="24">
        <v>3222.71</v>
      </c>
      <c r="Y7" s="24">
        <v>117.74</v>
      </c>
      <c r="Z7" s="24">
        <v>114.4</v>
      </c>
      <c r="AA7" s="24">
        <v>109.61</v>
      </c>
      <c r="AB7" s="24">
        <v>107.33</v>
      </c>
      <c r="AC7" s="24">
        <v>109.26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16.149999999999999</v>
      </c>
      <c r="AV7" s="24">
        <v>23.52</v>
      </c>
      <c r="AW7" s="24">
        <v>32.799999999999997</v>
      </c>
      <c r="AX7" s="24">
        <v>39.15</v>
      </c>
      <c r="AY7" s="24">
        <v>45.61</v>
      </c>
      <c r="AZ7" s="24">
        <v>67.930000000000007</v>
      </c>
      <c r="BA7" s="24">
        <v>68.53</v>
      </c>
      <c r="BB7" s="24">
        <v>69.180000000000007</v>
      </c>
      <c r="BC7" s="24">
        <v>76.319999999999993</v>
      </c>
      <c r="BD7" s="24">
        <v>80.33</v>
      </c>
      <c r="BE7" s="24">
        <v>82.75</v>
      </c>
      <c r="BF7" s="24">
        <v>1343.73</v>
      </c>
      <c r="BG7" s="24">
        <v>1283.18</v>
      </c>
      <c r="BH7" s="24">
        <v>1038.57</v>
      </c>
      <c r="BI7" s="24">
        <v>881.72</v>
      </c>
      <c r="BJ7" s="24">
        <v>920.14</v>
      </c>
      <c r="BK7" s="24">
        <v>857.88</v>
      </c>
      <c r="BL7" s="24">
        <v>825.1</v>
      </c>
      <c r="BM7" s="24">
        <v>789.87</v>
      </c>
      <c r="BN7" s="24">
        <v>749.43</v>
      </c>
      <c r="BO7" s="24">
        <v>698.04</v>
      </c>
      <c r="BP7" s="24">
        <v>602.55999999999995</v>
      </c>
      <c r="BQ7" s="24">
        <v>99.71</v>
      </c>
      <c r="BR7" s="24">
        <v>100</v>
      </c>
      <c r="BS7" s="24">
        <v>100</v>
      </c>
      <c r="BT7" s="24">
        <v>100</v>
      </c>
      <c r="BU7" s="24">
        <v>100</v>
      </c>
      <c r="BV7" s="24">
        <v>94.97</v>
      </c>
      <c r="BW7" s="24">
        <v>97.07</v>
      </c>
      <c r="BX7" s="24">
        <v>98.06</v>
      </c>
      <c r="BY7" s="24">
        <v>98.46</v>
      </c>
      <c r="BZ7" s="24">
        <v>97.98</v>
      </c>
      <c r="CA7" s="24">
        <v>97.94</v>
      </c>
      <c r="CB7" s="24">
        <v>150</v>
      </c>
      <c r="CC7" s="24">
        <v>150.22</v>
      </c>
      <c r="CD7" s="24">
        <v>150.82</v>
      </c>
      <c r="CE7" s="24">
        <v>151.13999999999999</v>
      </c>
      <c r="CF7" s="24">
        <v>151.09</v>
      </c>
      <c r="CG7" s="24">
        <v>159.49</v>
      </c>
      <c r="CH7" s="24">
        <v>157.81</v>
      </c>
      <c r="CI7" s="24">
        <v>157.37</v>
      </c>
      <c r="CJ7" s="24">
        <v>157.44999999999999</v>
      </c>
      <c r="CK7" s="24">
        <v>159.75</v>
      </c>
      <c r="CL7" s="24">
        <v>140.97999999999999</v>
      </c>
      <c r="CM7" s="24">
        <v>76.22</v>
      </c>
      <c r="CN7" s="24">
        <v>69.260000000000005</v>
      </c>
      <c r="CO7" s="24">
        <v>69.7</v>
      </c>
      <c r="CP7" s="24">
        <v>66.02</v>
      </c>
      <c r="CQ7" s="24">
        <v>56.34</v>
      </c>
      <c r="CR7" s="24">
        <v>65.28</v>
      </c>
      <c r="CS7" s="24">
        <v>64.92</v>
      </c>
      <c r="CT7" s="24">
        <v>64.14</v>
      </c>
      <c r="CU7" s="24">
        <v>63.71</v>
      </c>
      <c r="CV7" s="24">
        <v>64.95</v>
      </c>
      <c r="CW7" s="24">
        <v>60.13</v>
      </c>
      <c r="CX7" s="24">
        <v>91.99</v>
      </c>
      <c r="CY7" s="24">
        <v>92.39</v>
      </c>
      <c r="CZ7" s="24">
        <v>92.62</v>
      </c>
      <c r="DA7" s="24">
        <v>92.78</v>
      </c>
      <c r="DB7" s="24">
        <v>93.03</v>
      </c>
      <c r="DC7" s="24">
        <v>92.72</v>
      </c>
      <c r="DD7" s="24">
        <v>92.88</v>
      </c>
      <c r="DE7" s="24">
        <v>92.9</v>
      </c>
      <c r="DF7" s="24">
        <v>92.89</v>
      </c>
      <c r="DG7" s="24">
        <v>93.08</v>
      </c>
      <c r="DH7" s="24">
        <v>96</v>
      </c>
      <c r="DI7" s="24">
        <v>29.33</v>
      </c>
      <c r="DJ7" s="24">
        <v>31.15</v>
      </c>
      <c r="DK7" s="24">
        <v>33.32</v>
      </c>
      <c r="DL7" s="24">
        <v>35.08</v>
      </c>
      <c r="DM7" s="24">
        <v>36.78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2025-12-23T06:05:49Z</dcterms:created>
  <dcterms:modified xsi:type="dcterms:W3CDTF">2026-01-20T06:47:31Z</dcterms:modified>
  <cp:category/>
</cp:coreProperties>
</file>