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<sst xmlns="http://schemas.openxmlformats.org/spreadsheetml/2006/main" count="217" uniqueCount="107">
  <si>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</si>
  <si>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</si>
  <si>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</si>
  <si>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</si>
  <si>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</si>
  <si>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</si>
  <si>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</si>
  <si>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</si>
  <si>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</si>
  <si>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</si>
  <si>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</si>
  <si>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</si>
  <si>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</si>
  <si>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</si>
  <si>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</si>
  <si>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</si>
  <si>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</si>
  <si>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</si>
  <si>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</si>
  <si>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</si>
  <si>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</si>
  <si>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</si>
  <si>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</si>
  <si>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</si>
  <si>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</si>
  <si>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</si>
  <si>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</si>
  <si>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</si>
  <si>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</si>
  <si>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</si>
  <si>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</si>
  <si>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</si>
  <si>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</si>
  <si>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</si>
  <si>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</si>
  <si>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</si>
  <si>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</si>
  <si>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</si>
  <si>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</si>
  <si>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</si>
  <si>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</si>
  <si>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</si>
  <si>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</si>
  <si>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</si>
  <si>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</si>
  <si>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</si>
  <si>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</si>
  <si>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</si>
  <si>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</si>
  <si>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</si>
  <si>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</si>
  <si>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</si>
  <si>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</si>
  <si>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</si>
  <si>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</si>
  <si>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</si>
  <si>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</si>
  <si>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</si>
  <si>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</si>
  <si>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</si>
  <si>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</si>
  <si>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</si>
  <si>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</si>
  <si>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</si>
  <si>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</si>
  <si>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</si>
  <si>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</si>
  <si>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</si>
  <si>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</si>
  <si>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</si>
  <si>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</si>
  <si>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</si>
  <si>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</si>
  <si>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</si>
  <si>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</si>
  <si>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</si>
  <si>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</si>
  <si>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</si>
  <si>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</si>
  <si>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</si>
  <si>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</si>
  <si>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</si>
  <si>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</si>
  <si>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</si>
  <si>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</si>
  <si>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</si>
  <si>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</si>
  <si>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</si>
  <si>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</si>
  <si>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</si>
  <si>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</si>
  <si>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</si>
  <si>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</si>
  <si>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</si>
  <si>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</si>
  <si>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</si>
  <si>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</si>
  <si>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</si>
  <si>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</si>
  <si>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</si>
  <si>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</si>
  <si>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</si>
  <si>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</si>
  <si>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</si>
  <si>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現在の水道施設は昭和４０～５０年台に築造されたものがほとんどで老朽化が進んでいるため、安定した給水を行っていくためにも施設の更新が必要です。
　平成２５年度から１５年を要する、老朽化対策、耐震化対策、非常時の対応強化を主とした水道施設整備事業に取り組んでいます。</t>
    </r>
    <rPh sb="89" eb="92">
      <t>ロウキュウカ</t>
    </rPh>
    <rPh sb="92" eb="94">
      <t>タイサク</t>
    </rPh>
    <rPh sb="95" eb="98">
      <t>タイシンカ</t>
    </rPh>
    <rPh sb="98" eb="100">
      <t>タイサク</t>
    </rPh>
    <rPh sb="101" eb="103">
      <t>ヒジョウ</t>
    </rPh>
    <rPh sb="103" eb="104">
      <t>ジ</t>
    </rPh>
    <rPh sb="105" eb="107">
      <t>タイオウ</t>
    </rPh>
    <rPh sb="107" eb="109">
      <t>キョウカ</t>
    </rPh>
    <rPh sb="110" eb="111">
      <t>シュ</t>
    </rPh>
    <phoneticPr fontId="4"/>
  </si>
  <si>
    <r>
      <t>　</t>
    </r>
    <r>
      <rPr>
        <sz val="11"/>
        <rFont val="ＭＳ ゴシック"/>
        <family val="3"/>
        <charset val="128"/>
      </rPr>
      <t>経営の健全性・効率性に表われているように現時点では良好な経営状況となっていますが、現在進めている水道施設整備事業は、経営に大きな影響を及ぼすものと認識しており、財源については企業債が中心となるため、今後の企業債利息及び減価償却費等の固定費の大幅な増加は避けられません。
　このような状況の中で、利用者の負担増とならないよう、現行の料金体系を維持することを前提として、水道施設整備事業を進めているところです。
　また、現在、人口が増加している当市も、いずれ人口が減少していくことが予想されるため、将来を見据えた事業運営が必要と考えています。</t>
    </r>
    <rPh sb="221" eb="222">
      <t>トウ</t>
    </rPh>
    <phoneticPr fontId="4"/>
  </si>
  <si>
    <r>
      <t xml:space="preserve">  </t>
    </r>
    <r>
      <rPr>
        <sz val="11"/>
        <rFont val="ＭＳ ゴシック"/>
        <family val="3"/>
        <charset val="128"/>
      </rPr>
      <t>経常収支比率及び料金回収率は類似団体平均値よりも高く、その他の指標においても概ね全国平均と比較し良好な数値となっており、公営企業として妥当な経営状況となっています。
　なお、流動比率が平成２６年度に大きく減少していますが、公営企業会計基準の見直しに伴うもので、実質的には大きな変化は生じていません。</t>
    </r>
    <rPh sb="2" eb="4">
      <t>ケイジョウ</t>
    </rPh>
    <rPh sb="4" eb="6">
      <t>シュウシ</t>
    </rPh>
    <rPh sb="6" eb="8">
      <t>ヒリツ</t>
    </rPh>
    <rPh sb="8" eb="9">
      <t>オヨ</t>
    </rPh>
    <rPh sb="10" eb="12">
      <t>リョウキン</t>
    </rPh>
    <rPh sb="12" eb="14">
      <t>カイシュウ</t>
    </rPh>
    <rPh sb="14" eb="15">
      <t>リツ</t>
    </rPh>
    <rPh sb="16" eb="18">
      <t>ルイジ</t>
    </rPh>
    <rPh sb="26" eb="27">
      <t>タカ</t>
    </rPh>
    <rPh sb="31" eb="32">
      <t>タ</t>
    </rPh>
    <rPh sb="33" eb="35">
      <t>シヒョウ</t>
    </rPh>
    <rPh sb="119" eb="121">
      <t>キジュン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</si>
</sst>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0.92</c:v>
                </c:pt>
                <c:pt idx="1">
                  <c:v>1.33</c:v>
                </c:pt>
                <c:pt idx="2">
                  <c:v>1.56</c:v>
                </c:pt>
                <c:pt idx="3">
                  <c:v>1.3</c:v>
                </c:pt>
                <c:pt idx="4">
                  <c:v>1.33</c:v>
                </c:pt>
              </c:numCache>
            </c:numRef>
          </c:val>
        </c:ser>
        <c:dLbls>
          <c:showLegendKey val="0"/>
          <c:showVal val="0"/>
          <c:showCatName val="0"/>
          <c:showSerName val="0"/>
          <c:showPercent val="0"/>
          <c:showBubbleSize val="0"/>
        </c:dLbls>
        <c:gapWidth val="150"/>
        <c:axId val="34963456"/>
        <c:axId val="349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4963456"/>
        <c:axId val="34965376"/>
      </c:lineChart>
      <c:dateAx>
        <c:axId val="34963456"/>
        <c:scaling>
          <c:orientation val="minMax"/>
        </c:scaling>
        <c:delete val="1"/>
        <c:axPos val="b"/>
        <c:numFmt formatCode="ge" sourceLinked="1"/>
        <c:majorTickMark val="none"/>
        <c:minorTickMark val="none"/>
        <c:tickLblPos val="none"/>
        <c:crossAx val="34965376"/>
        <c:crosses val="autoZero"/>
        <c:auto val="1"/>
        <c:lblOffset val="100"/>
        <c:baseTimeUnit val="years"/>
      </c:dateAx>
      <c:valAx>
        <c:axId val="349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51.86</c:v>
                </c:pt>
                <c:pt idx="1">
                  <c:v>52.41</c:v>
                </c:pt>
                <c:pt idx="2">
                  <c:v>53.68</c:v>
                </c:pt>
                <c:pt idx="3">
                  <c:v>54.85</c:v>
                </c:pt>
                <c:pt idx="4">
                  <c:v>54.38</c:v>
                </c:pt>
              </c:numCache>
            </c:numRef>
          </c:val>
        </c:ser>
        <c:dLbls>
          <c:showLegendKey val="0"/>
          <c:showVal val="0"/>
          <c:showCatName val="0"/>
          <c:showSerName val="0"/>
          <c:showPercent val="0"/>
          <c:showBubbleSize val="0"/>
        </c:dLbls>
        <c:gapWidth val="150"/>
        <c:axId val="35643776"/>
        <c:axId val="356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5643776"/>
        <c:axId val="35645696"/>
      </c:lineChart>
      <c:dateAx>
        <c:axId val="35643776"/>
        <c:scaling>
          <c:orientation val="minMax"/>
        </c:scaling>
        <c:delete val="1"/>
        <c:axPos val="b"/>
        <c:numFmt formatCode="ge" sourceLinked="1"/>
        <c:majorTickMark val="none"/>
        <c:minorTickMark val="none"/>
        <c:tickLblPos val="none"/>
        <c:crossAx val="35645696"/>
        <c:crosses val="autoZero"/>
        <c:auto val="1"/>
        <c:lblOffset val="100"/>
        <c:baseTimeUnit val="years"/>
      </c:dateAx>
      <c:valAx>
        <c:axId val="35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91.72</c:v>
                </c:pt>
                <c:pt idx="1">
                  <c:v>91.4</c:v>
                </c:pt>
                <c:pt idx="2">
                  <c:v>91.83</c:v>
                </c:pt>
                <c:pt idx="3">
                  <c:v>90.68</c:v>
                </c:pt>
                <c:pt idx="4">
                  <c:v>91.21</c:v>
                </c:pt>
              </c:numCache>
            </c:numRef>
          </c:val>
        </c:ser>
        <c:dLbls>
          <c:showLegendKey val="0"/>
          <c:showVal val="0"/>
          <c:showCatName val="0"/>
          <c:showSerName val="0"/>
          <c:showPercent val="0"/>
          <c:showBubbleSize val="0"/>
        </c:dLbls>
        <c:gapWidth val="150"/>
        <c:axId val="35688448"/>
        <c:axId val="356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5688448"/>
        <c:axId val="35690368"/>
      </c:lineChart>
      <c:dateAx>
        <c:axId val="35688448"/>
        <c:scaling>
          <c:orientation val="minMax"/>
        </c:scaling>
        <c:delete val="1"/>
        <c:axPos val="b"/>
        <c:numFmt formatCode="ge" sourceLinked="1"/>
        <c:majorTickMark val="none"/>
        <c:minorTickMark val="none"/>
        <c:tickLblPos val="none"/>
        <c:crossAx val="35690368"/>
        <c:crosses val="autoZero"/>
        <c:auto val="1"/>
        <c:lblOffset val="100"/>
        <c:baseTimeUnit val="years"/>
      </c:dateAx>
      <c:valAx>
        <c:axId val="356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120.56</c:v>
                </c:pt>
                <c:pt idx="1">
                  <c:v>125.7</c:v>
                </c:pt>
                <c:pt idx="2">
                  <c:v>128.16</c:v>
                </c:pt>
                <c:pt idx="3">
                  <c:v>127.72</c:v>
                </c:pt>
                <c:pt idx="4">
                  <c:v>124.77</c:v>
                </c:pt>
              </c:numCache>
            </c:numRef>
          </c:val>
        </c:ser>
        <c:dLbls>
          <c:showLegendKey val="0"/>
          <c:showVal val="0"/>
          <c:showCatName val="0"/>
          <c:showSerName val="0"/>
          <c:showPercent val="0"/>
          <c:showBubbleSize val="0"/>
        </c:dLbls>
        <c:gapWidth val="150"/>
        <c:axId val="35200384"/>
        <c:axId val="3520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35200384"/>
        <c:axId val="35202560"/>
      </c:lineChart>
      <c:dateAx>
        <c:axId val="35200384"/>
        <c:scaling>
          <c:orientation val="minMax"/>
        </c:scaling>
        <c:delete val="1"/>
        <c:axPos val="b"/>
        <c:numFmt formatCode="ge" sourceLinked="1"/>
        <c:majorTickMark val="none"/>
        <c:minorTickMark val="none"/>
        <c:tickLblPos val="none"/>
        <c:crossAx val="35202560"/>
        <c:crosses val="autoZero"/>
        <c:auto val="1"/>
        <c:lblOffset val="100"/>
        <c:baseTimeUnit val="years"/>
      </c:dateAx>
      <c:valAx>
        <c:axId val="3520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41.66</c:v>
                </c:pt>
                <c:pt idx="1">
                  <c:v>43.14</c:v>
                </c:pt>
                <c:pt idx="2">
                  <c:v>44.54</c:v>
                </c:pt>
                <c:pt idx="3">
                  <c:v>45.93</c:v>
                </c:pt>
                <c:pt idx="4">
                  <c:v>47.25</c:v>
                </c:pt>
              </c:numCache>
            </c:numRef>
          </c:val>
        </c:ser>
        <c:dLbls>
          <c:showLegendKey val="0"/>
          <c:showVal val="0"/>
          <c:showCatName val="0"/>
          <c:showSerName val="0"/>
          <c:showPercent val="0"/>
          <c:showBubbleSize val="0"/>
        </c:dLbls>
        <c:gapWidth val="150"/>
        <c:axId val="35245056"/>
        <c:axId val="352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5245056"/>
        <c:axId val="35251328"/>
      </c:lineChart>
      <c:dateAx>
        <c:axId val="35245056"/>
        <c:scaling>
          <c:orientation val="minMax"/>
        </c:scaling>
        <c:delete val="1"/>
        <c:axPos val="b"/>
        <c:numFmt formatCode="ge" sourceLinked="1"/>
        <c:majorTickMark val="none"/>
        <c:minorTickMark val="none"/>
        <c:tickLblPos val="none"/>
        <c:crossAx val="35251328"/>
        <c:crosses val="autoZero"/>
        <c:auto val="1"/>
        <c:lblOffset val="100"/>
        <c:baseTimeUnit val="years"/>
      </c:dateAx>
      <c:valAx>
        <c:axId val="35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2.1800000000000002</c:v>
                </c:pt>
                <c:pt idx="1">
                  <c:v>2.16</c:v>
                </c:pt>
                <c:pt idx="2">
                  <c:v>2.0299999999999998</c:v>
                </c:pt>
                <c:pt idx="3">
                  <c:v>2.76</c:v>
                </c:pt>
                <c:pt idx="4">
                  <c:v>3.39</c:v>
                </c:pt>
              </c:numCache>
            </c:numRef>
          </c:val>
        </c:ser>
        <c:dLbls>
          <c:showLegendKey val="0"/>
          <c:showVal val="0"/>
          <c:showCatName val="0"/>
          <c:showSerName val="0"/>
          <c:showPercent val="0"/>
          <c:showBubbleSize val="0"/>
        </c:dLbls>
        <c:gapWidth val="150"/>
        <c:axId val="35265152"/>
        <c:axId val="352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5265152"/>
        <c:axId val="35279616"/>
      </c:lineChart>
      <c:dateAx>
        <c:axId val="35265152"/>
        <c:scaling>
          <c:orientation val="minMax"/>
        </c:scaling>
        <c:delete val="1"/>
        <c:axPos val="b"/>
        <c:numFmt formatCode="ge" sourceLinked="1"/>
        <c:majorTickMark val="none"/>
        <c:minorTickMark val="none"/>
        <c:tickLblPos val="none"/>
        <c:crossAx val="35279616"/>
        <c:crosses val="autoZero"/>
        <c:auto val="1"/>
        <c:lblOffset val="100"/>
        <c:baseTimeUnit val="years"/>
      </c:dateAx>
      <c:valAx>
        <c:axId val="352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332864"/>
        <c:axId val="353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5332864"/>
        <c:axId val="35334784"/>
      </c:lineChart>
      <c:dateAx>
        <c:axId val="35332864"/>
        <c:scaling>
          <c:orientation val="minMax"/>
        </c:scaling>
        <c:delete val="1"/>
        <c:axPos val="b"/>
        <c:numFmt formatCode="ge" sourceLinked="1"/>
        <c:majorTickMark val="none"/>
        <c:minorTickMark val="none"/>
        <c:tickLblPos val="none"/>
        <c:crossAx val="35334784"/>
        <c:crosses val="autoZero"/>
        <c:auto val="1"/>
        <c:lblOffset val="100"/>
        <c:baseTimeUnit val="years"/>
      </c:dateAx>
      <c:valAx>
        <c:axId val="3533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3285.76</c:v>
                </c:pt>
                <c:pt idx="1">
                  <c:v>3026.23</c:v>
                </c:pt>
                <c:pt idx="2">
                  <c:v>3844.79</c:v>
                </c:pt>
                <c:pt idx="3">
                  <c:v>4090.29</c:v>
                </c:pt>
                <c:pt idx="4">
                  <c:v>511.21</c:v>
                </c:pt>
              </c:numCache>
            </c:numRef>
          </c:val>
        </c:ser>
        <c:dLbls>
          <c:showLegendKey val="0"/>
          <c:showVal val="0"/>
          <c:showCatName val="0"/>
          <c:showSerName val="0"/>
          <c:showPercent val="0"/>
          <c:showBubbleSize val="0"/>
        </c:dLbls>
        <c:gapWidth val="150"/>
        <c:axId val="35357056"/>
        <c:axId val="353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5357056"/>
        <c:axId val="35358976"/>
      </c:lineChart>
      <c:dateAx>
        <c:axId val="35357056"/>
        <c:scaling>
          <c:orientation val="minMax"/>
        </c:scaling>
        <c:delete val="1"/>
        <c:axPos val="b"/>
        <c:numFmt formatCode="ge" sourceLinked="1"/>
        <c:majorTickMark val="none"/>
        <c:minorTickMark val="none"/>
        <c:tickLblPos val="none"/>
        <c:crossAx val="35358976"/>
        <c:crosses val="autoZero"/>
        <c:auto val="1"/>
        <c:lblOffset val="100"/>
        <c:baseTimeUnit val="years"/>
      </c:dateAx>
      <c:valAx>
        <c:axId val="3535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273.36</c:v>
                </c:pt>
                <c:pt idx="1">
                  <c:v>253.86</c:v>
                </c:pt>
                <c:pt idx="2">
                  <c:v>231.85</c:v>
                </c:pt>
                <c:pt idx="3">
                  <c:v>213.4</c:v>
                </c:pt>
                <c:pt idx="4">
                  <c:v>216.78</c:v>
                </c:pt>
              </c:numCache>
            </c:numRef>
          </c:val>
        </c:ser>
        <c:dLbls>
          <c:showLegendKey val="0"/>
          <c:showVal val="0"/>
          <c:showCatName val="0"/>
          <c:showSerName val="0"/>
          <c:showPercent val="0"/>
          <c:showBubbleSize val="0"/>
        </c:dLbls>
        <c:gapWidth val="150"/>
        <c:axId val="35463168"/>
        <c:axId val="354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5463168"/>
        <c:axId val="35465088"/>
      </c:lineChart>
      <c:dateAx>
        <c:axId val="35463168"/>
        <c:scaling>
          <c:orientation val="minMax"/>
        </c:scaling>
        <c:delete val="1"/>
        <c:axPos val="b"/>
        <c:numFmt formatCode="ge" sourceLinked="1"/>
        <c:majorTickMark val="none"/>
        <c:minorTickMark val="none"/>
        <c:tickLblPos val="none"/>
        <c:crossAx val="35465088"/>
        <c:crosses val="autoZero"/>
        <c:auto val="1"/>
        <c:lblOffset val="100"/>
        <c:baseTimeUnit val="years"/>
      </c:dateAx>
      <c:valAx>
        <c:axId val="3546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114.21</c:v>
                </c:pt>
                <c:pt idx="1">
                  <c:v>119.57</c:v>
                </c:pt>
                <c:pt idx="2">
                  <c:v>122.34</c:v>
                </c:pt>
                <c:pt idx="3">
                  <c:v>121.53</c:v>
                </c:pt>
                <c:pt idx="4">
                  <c:v>121.13</c:v>
                </c:pt>
              </c:numCache>
            </c:numRef>
          </c:val>
        </c:ser>
        <c:dLbls>
          <c:showLegendKey val="0"/>
          <c:showVal val="0"/>
          <c:showCatName val="0"/>
          <c:showSerName val="0"/>
          <c:showPercent val="0"/>
          <c:showBubbleSize val="0"/>
        </c:dLbls>
        <c:gapWidth val="150"/>
        <c:axId val="35474432"/>
        <c:axId val="3549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5474432"/>
        <c:axId val="35497088"/>
      </c:lineChart>
      <c:dateAx>
        <c:axId val="35474432"/>
        <c:scaling>
          <c:orientation val="minMax"/>
        </c:scaling>
        <c:delete val="1"/>
        <c:axPos val="b"/>
        <c:numFmt formatCode="ge" sourceLinked="1"/>
        <c:majorTickMark val="none"/>
        <c:minorTickMark val="none"/>
        <c:tickLblPos val="none"/>
        <c:crossAx val="35497088"/>
        <c:crosses val="autoZero"/>
        <c:auto val="1"/>
        <c:lblOffset val="100"/>
        <c:baseTimeUnit val="years"/>
      </c:dateAx>
      <c:valAx>
        <c:axId val="35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151.85</c:v>
                </c:pt>
                <c:pt idx="1">
                  <c:v>145.6</c:v>
                </c:pt>
                <c:pt idx="2">
                  <c:v>142.1</c:v>
                </c:pt>
                <c:pt idx="3">
                  <c:v>143.16999999999999</c:v>
                </c:pt>
                <c:pt idx="4">
                  <c:v>143.94999999999999</c:v>
                </c:pt>
              </c:numCache>
            </c:numRef>
          </c:val>
        </c:ser>
        <c:dLbls>
          <c:showLegendKey val="0"/>
          <c:showVal val="0"/>
          <c:showCatName val="0"/>
          <c:showSerName val="0"/>
          <c:showPercent val="0"/>
          <c:showBubbleSize val="0"/>
        </c:dLbls>
        <c:gapWidth val="150"/>
        <c:axId val="35600640"/>
        <c:axId val="35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35600640"/>
        <c:axId val="35606912"/>
      </c:lineChart>
      <c:dateAx>
        <c:axId val="35600640"/>
        <c:scaling>
          <c:orientation val="minMax"/>
        </c:scaling>
        <c:delete val="1"/>
        <c:axPos val="b"/>
        <c:numFmt formatCode="ge" sourceLinked="1"/>
        <c:majorTickMark val="none"/>
        <c:minorTickMark val="none"/>
        <c:tickLblPos val="none"/>
        <c:crossAx val="35606912"/>
        <c:crosses val="autoZero"/>
        <c:auto val="1"/>
        <c:lblOffset val="100"/>
        <c:baseTimeUnit val="years"/>
      </c:dateAx>
      <c:valAx>
        <c:axId val="356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P1" zoomScale="75" zoomScaleNormal="75" workbookViewId="0">
      <selection activeCell="BI10" sqref="B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鳥栖市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72032</v>
      </c>
      <c r="AJ8" s="75"/>
      <c r="AK8" s="75"/>
      <c r="AL8" s="75"/>
      <c r="AM8" s="75"/>
      <c r="AN8" s="75"/>
      <c r="AO8" s="75"/>
      <c r="AP8" s="76"/>
      <c r="AQ8" s="57">
        <f>データ!R6</f>
        <v>71.72</v>
      </c>
      <c r="AR8" s="57"/>
      <c r="AS8" s="57"/>
      <c r="AT8" s="57"/>
      <c r="AU8" s="57"/>
      <c r="AV8" s="57"/>
      <c r="AW8" s="57"/>
      <c r="AX8" s="57"/>
      <c r="AY8" s="57">
        <f>データ!S6</f>
        <v>1004.35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74.42</v>
      </c>
      <c r="K10" s="57"/>
      <c r="L10" s="57"/>
      <c r="M10" s="57"/>
      <c r="N10" s="57"/>
      <c r="O10" s="57"/>
      <c r="P10" s="57"/>
      <c r="Q10" s="57"/>
      <c r="R10" s="57">
        <f>データ!O6</f>
        <v>97.57</v>
      </c>
      <c r="S10" s="57"/>
      <c r="T10" s="57"/>
      <c r="U10" s="57"/>
      <c r="V10" s="57"/>
      <c r="W10" s="57"/>
      <c r="X10" s="57"/>
      <c r="Y10" s="57"/>
      <c r="Z10" s="65">
        <f>データ!P6</f>
        <v>3240</v>
      </c>
      <c r="AA10" s="65"/>
      <c r="AB10" s="65"/>
      <c r="AC10" s="65"/>
      <c r="AD10" s="65"/>
      <c r="AE10" s="65"/>
      <c r="AF10" s="65"/>
      <c r="AG10" s="65"/>
      <c r="AH10" s="2"/>
      <c r="AI10" s="65">
        <f>データ!T6</f>
        <v>70070</v>
      </c>
      <c r="AJ10" s="65"/>
      <c r="AK10" s="65"/>
      <c r="AL10" s="65"/>
      <c r="AM10" s="65"/>
      <c r="AN10" s="65"/>
      <c r="AO10" s="65"/>
      <c r="AP10" s="65"/>
      <c r="AQ10" s="57">
        <f>データ!U6</f>
        <v>43.44</v>
      </c>
      <c r="AR10" s="57"/>
      <c r="AS10" s="57"/>
      <c r="AT10" s="57"/>
      <c r="AU10" s="57"/>
      <c r="AV10" s="57"/>
      <c r="AW10" s="57"/>
      <c r="AX10" s="57"/>
      <c r="AY10" s="57">
        <f>データ!V6</f>
        <v>1613.03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412031</v>
      </c>
      <c r="D6" s="31">
        <f t="shared" si="3"/>
        <v>46</v>
      </c>
      <c r="E6" s="31">
        <f t="shared" si="3"/>
        <v>1</v>
      </c>
      <c r="F6" s="31">
        <f t="shared" si="3"/>
        <v>0</v>
      </c>
      <c r="G6" s="31">
        <f t="shared" si="3"/>
        <v>1</v>
      </c>
      <c r="H6" s="31" t="str">
        <f t="shared" si="3"/>
        <v>佐賀県　鳥栖市</v>
      </c>
      <c r="I6" s="31" t="str">
        <f t="shared" si="3"/>
        <v>法適用</v>
      </c>
      <c r="J6" s="31" t="str">
        <f t="shared" si="3"/>
        <v>水道事業</v>
      </c>
      <c r="K6" s="31" t="str">
        <f t="shared" si="3"/>
        <v>末端給水事業</v>
      </c>
      <c r="L6" s="31" t="str">
        <f t="shared" si="3"/>
        <v>A4</v>
      </c>
      <c r="M6" s="32" t="str">
        <f t="shared" si="3"/>
        <v>-</v>
      </c>
      <c r="N6" s="32">
        <f t="shared" si="3"/>
        <v>74.42</v>
      </c>
      <c r="O6" s="32">
        <f t="shared" si="3"/>
        <v>97.57</v>
      </c>
      <c r="P6" s="32">
        <f t="shared" si="3"/>
        <v>3240</v>
      </c>
      <c r="Q6" s="32">
        <f t="shared" si="3"/>
        <v>72032</v>
      </c>
      <c r="R6" s="32">
        <f t="shared" si="3"/>
        <v>71.72</v>
      </c>
      <c r="S6" s="32">
        <f t="shared" si="3"/>
        <v>1004.35</v>
      </c>
      <c r="T6" s="32">
        <f t="shared" si="3"/>
        <v>70070</v>
      </c>
      <c r="U6" s="32">
        <f t="shared" si="3"/>
        <v>43.44</v>
      </c>
      <c r="V6" s="32">
        <f t="shared" si="3"/>
        <v>1613.03</v>
      </c>
      <c r="W6" s="33">
        <f>IF(W7="",NA(),W7)</f>
        <v>120.56</v>
      </c>
      <c r="X6" s="33">
        <f t="shared" ref="X6:AF6" si="4">IF(X7="",NA(),X7)</f>
        <v>125.7</v>
      </c>
      <c r="Y6" s="33">
        <f t="shared" si="4"/>
        <v>128.16</v>
      </c>
      <c r="Z6" s="33">
        <f t="shared" si="4"/>
        <v>127.72</v>
      </c>
      <c r="AA6" s="33">
        <f t="shared" si="4"/>
        <v>124.77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3285.76</v>
      </c>
      <c r="AT6" s="33">
        <f t="shared" ref="AT6:BB6" si="6">IF(AT7="",NA(),AT7)</f>
        <v>3026.23</v>
      </c>
      <c r="AU6" s="33">
        <f t="shared" si="6"/>
        <v>3844.79</v>
      </c>
      <c r="AV6" s="33">
        <f t="shared" si="6"/>
        <v>4090.29</v>
      </c>
      <c r="AW6" s="33">
        <f t="shared" si="6"/>
        <v>511.21</v>
      </c>
      <c r="AX6" s="33">
        <f t="shared" si="6"/>
        <v>699.11</v>
      </c>
      <c r="AY6" s="33">
        <f t="shared" si="6"/>
        <v>695.41</v>
      </c>
      <c r="AZ6" s="33">
        <f t="shared" si="6"/>
        <v>701</v>
      </c>
      <c r="BA6" s="33">
        <f t="shared" si="6"/>
        <v>739.59</v>
      </c>
      <c r="BB6" s="33">
        <f t="shared" si="6"/>
        <v>335.95</v>
      </c>
      <c r="BC6" s="32" t="str">
        <f>IF(BC7="","",IF(BC7="-","【-】","【"&amp;SUBSTITUTE(TEXT(BC7,"#,##0.00"),"-","△")&amp;"】"))</f>
        <v>【264.16】</v>
      </c>
      <c r="BD6" s="33">
        <f>IF(BD7="",NA(),BD7)</f>
        <v>273.36</v>
      </c>
      <c r="BE6" s="33">
        <f t="shared" ref="BE6:BM6" si="7">IF(BE7="",NA(),BE7)</f>
        <v>253.86</v>
      </c>
      <c r="BF6" s="33">
        <f t="shared" si="7"/>
        <v>231.85</v>
      </c>
      <c r="BG6" s="33">
        <f t="shared" si="7"/>
        <v>213.4</v>
      </c>
      <c r="BH6" s="33">
        <f t="shared" si="7"/>
        <v>216.78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114.21</v>
      </c>
      <c r="BP6" s="33">
        <f t="shared" ref="BP6:BX6" si="8">IF(BP7="",NA(),BP7)</f>
        <v>119.57</v>
      </c>
      <c r="BQ6" s="33">
        <f t="shared" si="8"/>
        <v>122.34</v>
      </c>
      <c r="BR6" s="33">
        <f t="shared" si="8"/>
        <v>121.53</v>
      </c>
      <c r="BS6" s="33">
        <f t="shared" si="8"/>
        <v>121.13</v>
      </c>
      <c r="BT6" s="33">
        <f t="shared" si="8"/>
        <v>101.27</v>
      </c>
      <c r="BU6" s="33">
        <f t="shared" si="8"/>
        <v>99.61</v>
      </c>
      <c r="BV6" s="33">
        <f t="shared" si="8"/>
        <v>100.27</v>
      </c>
      <c r="BW6" s="33">
        <f t="shared" si="8"/>
        <v>99.46</v>
      </c>
      <c r="BX6" s="33">
        <f t="shared" si="8"/>
        <v>105.21</v>
      </c>
      <c r="BY6" s="32" t="str">
        <f>IF(BY7="","",IF(BY7="-","【-】","【"&amp;SUBSTITUTE(TEXT(BY7,"#,##0.00"),"-","△")&amp;"】"))</f>
        <v>【104.60】</v>
      </c>
      <c r="BZ6" s="33">
        <f>IF(BZ7="",NA(),BZ7)</f>
        <v>151.85</v>
      </c>
      <c r="CA6" s="33">
        <f t="shared" ref="CA6:CI6" si="9">IF(CA7="",NA(),CA7)</f>
        <v>145.6</v>
      </c>
      <c r="CB6" s="33">
        <f t="shared" si="9"/>
        <v>142.1</v>
      </c>
      <c r="CC6" s="33">
        <f t="shared" si="9"/>
        <v>143.16999999999999</v>
      </c>
      <c r="CD6" s="33">
        <f t="shared" si="9"/>
        <v>143.94999999999999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51.86</v>
      </c>
      <c r="CL6" s="33">
        <f t="shared" ref="CL6:CT6" si="10">IF(CL7="",NA(),CL7)</f>
        <v>52.41</v>
      </c>
      <c r="CM6" s="33">
        <f t="shared" si="10"/>
        <v>53.68</v>
      </c>
      <c r="CN6" s="33">
        <f t="shared" si="10"/>
        <v>54.85</v>
      </c>
      <c r="CO6" s="33">
        <f t="shared" si="10"/>
        <v>54.38</v>
      </c>
      <c r="CP6" s="33">
        <f t="shared" si="10"/>
        <v>60.83</v>
      </c>
      <c r="CQ6" s="33">
        <f t="shared" si="10"/>
        <v>60.04</v>
      </c>
      <c r="CR6" s="33">
        <f t="shared" si="10"/>
        <v>59.88</v>
      </c>
      <c r="CS6" s="33">
        <f t="shared" si="10"/>
        <v>59.68</v>
      </c>
      <c r="CT6" s="33">
        <f t="shared" si="10"/>
        <v>59.17</v>
      </c>
      <c r="CU6" s="32" t="str">
        <f>IF(CU7="","",IF(CU7="-","【-】","【"&amp;SUBSTITUTE(TEXT(CU7,"#,##0.00"),"-","△")&amp;"】"))</f>
        <v>【59.80】</v>
      </c>
      <c r="CV6" s="33">
        <f>IF(CV7="",NA(),CV7)</f>
        <v>91.72</v>
      </c>
      <c r="CW6" s="33">
        <f t="shared" ref="CW6:DE6" si="11">IF(CW7="",NA(),CW7)</f>
        <v>91.4</v>
      </c>
      <c r="CX6" s="33">
        <f t="shared" si="11"/>
        <v>91.83</v>
      </c>
      <c r="CY6" s="33">
        <f t="shared" si="11"/>
        <v>90.68</v>
      </c>
      <c r="CZ6" s="33">
        <f t="shared" si="11"/>
        <v>91.21</v>
      </c>
      <c r="DA6" s="33">
        <f t="shared" si="11"/>
        <v>87.92</v>
      </c>
      <c r="DB6" s="33">
        <f t="shared" si="11"/>
        <v>87.33</v>
      </c>
      <c r="DC6" s="33">
        <f t="shared" si="11"/>
        <v>87.65</v>
      </c>
      <c r="DD6" s="33">
        <f t="shared" si="11"/>
        <v>87.63</v>
      </c>
      <c r="DE6" s="33">
        <f t="shared" si="11"/>
        <v>87.6</v>
      </c>
      <c r="DF6" s="32" t="str">
        <f>IF(DF7="","",IF(DF7="-","【-】","【"&amp;SUBSTITUTE(TEXT(DF7,"#,##0.00"),"-","△")&amp;"】"))</f>
        <v>【89.78】</v>
      </c>
      <c r="DG6" s="33">
        <f>IF(DG7="",NA(),DG7)</f>
        <v>41.66</v>
      </c>
      <c r="DH6" s="33">
        <f t="shared" ref="DH6:DP6" si="12">IF(DH7="",NA(),DH7)</f>
        <v>43.14</v>
      </c>
      <c r="DI6" s="33">
        <f t="shared" si="12"/>
        <v>44.54</v>
      </c>
      <c r="DJ6" s="33">
        <f t="shared" si="12"/>
        <v>45.93</v>
      </c>
      <c r="DK6" s="33">
        <f t="shared" si="12"/>
        <v>47.25</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2.1800000000000002</v>
      </c>
      <c r="DS6" s="33">
        <f t="shared" ref="DS6:EA6" si="13">IF(DS7="",NA(),DS7)</f>
        <v>2.16</v>
      </c>
      <c r="DT6" s="33">
        <f t="shared" si="13"/>
        <v>2.0299999999999998</v>
      </c>
      <c r="DU6" s="33">
        <f t="shared" si="13"/>
        <v>2.76</v>
      </c>
      <c r="DV6" s="33">
        <f t="shared" si="13"/>
        <v>3.39</v>
      </c>
      <c r="DW6" s="33">
        <f t="shared" si="13"/>
        <v>6.92</v>
      </c>
      <c r="DX6" s="33">
        <f t="shared" si="13"/>
        <v>7.67</v>
      </c>
      <c r="DY6" s="33">
        <f t="shared" si="13"/>
        <v>8.4</v>
      </c>
      <c r="DZ6" s="33">
        <f t="shared" si="13"/>
        <v>9.7100000000000009</v>
      </c>
      <c r="EA6" s="33">
        <f t="shared" si="13"/>
        <v>10.71</v>
      </c>
      <c r="EB6" s="32" t="str">
        <f>IF(EB7="","",IF(EB7="-","【-】","【"&amp;SUBSTITUTE(TEXT(EB7,"#,##0.00"),"-","△")&amp;"】"))</f>
        <v>【12.42】</v>
      </c>
      <c r="EC6" s="33">
        <f>IF(EC7="",NA(),EC7)</f>
        <v>0.92</v>
      </c>
      <c r="ED6" s="33">
        <f t="shared" ref="ED6:EL6" si="14">IF(ED7="",NA(),ED7)</f>
        <v>1.33</v>
      </c>
      <c r="EE6" s="33">
        <f t="shared" si="14"/>
        <v>1.56</v>
      </c>
      <c r="EF6" s="33">
        <f t="shared" si="14"/>
        <v>1.3</v>
      </c>
      <c r="EG6" s="33">
        <f t="shared" si="14"/>
        <v>1.33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412031</v>
      </c>
      <c r="D7" s="35">
        <v>46</v>
      </c>
      <c r="E7" s="35">
        <v>1</v>
      </c>
      <c r="F7" s="35">
        <v>0</v>
      </c>
      <c r="G7" s="35">
        <v>1</v>
      </c>
      <c r="H7" s="35" t="s">
        <v>93</v>
      </c>
      <c r="I7" s="35" t="s">
        <v>94</v>
      </c>
      <c r="J7" s="35" t="s">
        <v>95</v>
      </c>
      <c r="K7" s="35" t="s">
        <v>96</v>
      </c>
      <c r="L7" s="35" t="s">
        <v>97</v>
      </c>
      <c r="M7" s="36" t="s">
        <v>98</v>
      </c>
      <c r="N7" s="36">
        <v>74.42</v>
      </c>
      <c r="O7" s="36">
        <v>97.57</v>
      </c>
      <c r="P7" s="36">
        <v>3240</v>
      </c>
      <c r="Q7" s="36">
        <v>72032</v>
      </c>
      <c r="R7" s="36">
        <v>71.72</v>
      </c>
      <c r="S7" s="36">
        <v>1004.35</v>
      </c>
      <c r="T7" s="36">
        <v>70070</v>
      </c>
      <c r="U7" s="36">
        <v>43.44</v>
      </c>
      <c r="V7" s="36">
        <v>1613.03</v>
      </c>
      <c r="W7" s="36">
        <v>120.56</v>
      </c>
      <c r="X7" s="36">
        <v>125.7</v>
      </c>
      <c r="Y7" s="36">
        <v>128.16</v>
      </c>
      <c r="Z7" s="36">
        <v>127.72</v>
      </c>
      <c r="AA7" s="36">
        <v>124.77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3285.76</v>
      </c>
      <c r="AT7" s="36">
        <v>3026.23</v>
      </c>
      <c r="AU7" s="36">
        <v>3844.79</v>
      </c>
      <c r="AV7" s="36">
        <v>4090.29</v>
      </c>
      <c r="AW7" s="36">
        <v>511.21</v>
      </c>
      <c r="AX7" s="36">
        <v>699.11</v>
      </c>
      <c r="AY7" s="36">
        <v>695.41</v>
      </c>
      <c r="AZ7" s="36">
        <v>701</v>
      </c>
      <c r="BA7" s="36">
        <v>739.59</v>
      </c>
      <c r="BB7" s="36">
        <v>335.95</v>
      </c>
      <c r="BC7" s="36">
        <v>264.16000000000003</v>
      </c>
      <c r="BD7" s="36">
        <v>273.36</v>
      </c>
      <c r="BE7" s="36">
        <v>253.86</v>
      </c>
      <c r="BF7" s="36">
        <v>231.85</v>
      </c>
      <c r="BG7" s="36">
        <v>213.4</v>
      </c>
      <c r="BH7" s="36">
        <v>216.78</v>
      </c>
      <c r="BI7" s="36">
        <v>339.69</v>
      </c>
      <c r="BJ7" s="36">
        <v>343.45</v>
      </c>
      <c r="BK7" s="36">
        <v>330.99</v>
      </c>
      <c r="BL7" s="36">
        <v>324.08999999999997</v>
      </c>
      <c r="BM7" s="36">
        <v>319.82</v>
      </c>
      <c r="BN7" s="36">
        <v>283.72000000000003</v>
      </c>
      <c r="BO7" s="36">
        <v>114.21</v>
      </c>
      <c r="BP7" s="36">
        <v>119.57</v>
      </c>
      <c r="BQ7" s="36">
        <v>122.34</v>
      </c>
      <c r="BR7" s="36">
        <v>121.53</v>
      </c>
      <c r="BS7" s="36">
        <v>121.13</v>
      </c>
      <c r="BT7" s="36">
        <v>101.27</v>
      </c>
      <c r="BU7" s="36">
        <v>99.61</v>
      </c>
      <c r="BV7" s="36">
        <v>100.27</v>
      </c>
      <c r="BW7" s="36">
        <v>99.46</v>
      </c>
      <c r="BX7" s="36">
        <v>105.21</v>
      </c>
      <c r="BY7" s="36">
        <v>104.6</v>
      </c>
      <c r="BZ7" s="36">
        <v>151.85</v>
      </c>
      <c r="CA7" s="36">
        <v>145.6</v>
      </c>
      <c r="CB7" s="36">
        <v>142.1</v>
      </c>
      <c r="CC7" s="36">
        <v>143.16999999999999</v>
      </c>
      <c r="CD7" s="36">
        <v>143.94999999999999</v>
      </c>
      <c r="CE7" s="36">
        <v>167.74</v>
      </c>
      <c r="CF7" s="36">
        <v>169.59</v>
      </c>
      <c r="CG7" s="36">
        <v>169.62</v>
      </c>
      <c r="CH7" s="36">
        <v>171.78</v>
      </c>
      <c r="CI7" s="36">
        <v>162.59</v>
      </c>
      <c r="CJ7" s="36">
        <v>164.21</v>
      </c>
      <c r="CK7" s="36">
        <v>51.86</v>
      </c>
      <c r="CL7" s="36">
        <v>52.41</v>
      </c>
      <c r="CM7" s="36">
        <v>53.68</v>
      </c>
      <c r="CN7" s="36">
        <v>54.85</v>
      </c>
      <c r="CO7" s="36">
        <v>54.38</v>
      </c>
      <c r="CP7" s="36">
        <v>60.83</v>
      </c>
      <c r="CQ7" s="36">
        <v>60.04</v>
      </c>
      <c r="CR7" s="36">
        <v>59.88</v>
      </c>
      <c r="CS7" s="36">
        <v>59.68</v>
      </c>
      <c r="CT7" s="36">
        <v>59.17</v>
      </c>
      <c r="CU7" s="36">
        <v>59.8</v>
      </c>
      <c r="CV7" s="36">
        <v>91.72</v>
      </c>
      <c r="CW7" s="36">
        <v>91.4</v>
      </c>
      <c r="CX7" s="36">
        <v>91.83</v>
      </c>
      <c r="CY7" s="36">
        <v>90.68</v>
      </c>
      <c r="CZ7" s="36">
        <v>91.21</v>
      </c>
      <c r="DA7" s="36">
        <v>87.92</v>
      </c>
      <c r="DB7" s="36">
        <v>87.33</v>
      </c>
      <c r="DC7" s="36">
        <v>87.65</v>
      </c>
      <c r="DD7" s="36">
        <v>87.63</v>
      </c>
      <c r="DE7" s="36">
        <v>87.6</v>
      </c>
      <c r="DF7" s="36">
        <v>89.78</v>
      </c>
      <c r="DG7" s="36">
        <v>41.66</v>
      </c>
      <c r="DH7" s="36">
        <v>43.14</v>
      </c>
      <c r="DI7" s="36">
        <v>44.54</v>
      </c>
      <c r="DJ7" s="36">
        <v>45.93</v>
      </c>
      <c r="DK7" s="36">
        <v>47.25</v>
      </c>
      <c r="DL7" s="36">
        <v>36.700000000000003</v>
      </c>
      <c r="DM7" s="36">
        <v>37.71</v>
      </c>
      <c r="DN7" s="36">
        <v>38.69</v>
      </c>
      <c r="DO7" s="36">
        <v>39.65</v>
      </c>
      <c r="DP7" s="36">
        <v>45.25</v>
      </c>
      <c r="DQ7" s="36">
        <v>46.31</v>
      </c>
      <c r="DR7" s="36">
        <v>2.1800000000000002</v>
      </c>
      <c r="DS7" s="36">
        <v>2.16</v>
      </c>
      <c r="DT7" s="36">
        <v>2.0299999999999998</v>
      </c>
      <c r="DU7" s="36">
        <v>2.76</v>
      </c>
      <c r="DV7" s="36">
        <v>3.39</v>
      </c>
      <c r="DW7" s="36">
        <v>6.92</v>
      </c>
      <c r="DX7" s="36">
        <v>7.67</v>
      </c>
      <c r="DY7" s="36">
        <v>8.4</v>
      </c>
      <c r="DZ7" s="36">
        <v>9.7100000000000009</v>
      </c>
      <c r="EA7" s="36">
        <v>10.71</v>
      </c>
      <c r="EB7" s="36">
        <v>12.42</v>
      </c>
      <c r="EC7" s="36">
        <v>0.92</v>
      </c>
      <c r="ED7" s="36">
        <v>1.33</v>
      </c>
      <c r="EE7" s="36">
        <v>1.56</v>
      </c>
      <c r="EF7" s="36">
        <v>1.3</v>
      </c>
      <c r="EG7" s="36">
        <v>1.33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kanri16</cp:lastModifiedBy>
  <cp:lastPrinted>2016-02-15T06:28:30Z</cp:lastPrinted>
  <dcterms:created xsi:type="dcterms:W3CDTF">2016-02-03T07:29:14Z</dcterms:created>
  <dcterms:modified xsi:type="dcterms:W3CDTF">2016-02-22T00:15:02Z</dcterms:modified>
</cp:coreProperties>
</file>